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4700" windowHeight="8190" activeTab="0"/>
  </bookViews>
  <sheets>
    <sheet name="программы" sheetId="1" r:id="rId1"/>
  </sheets>
  <definedNames>
    <definedName name="_xlnm.Print_Area" localSheetId="0">'программы'!$A$1:$G$212</definedName>
  </definedNames>
  <calcPr fullCalcOnLoad="1"/>
</workbook>
</file>

<file path=xl/comments1.xml><?xml version="1.0" encoding="utf-8"?>
<comments xmlns="http://schemas.openxmlformats.org/spreadsheetml/2006/main">
  <authors>
    <author>feu01</author>
  </authors>
  <commentList>
    <comment ref="A113" authorId="0">
      <text>
        <r>
          <rPr>
            <b/>
            <sz val="8"/>
            <rFont val="Tahoma"/>
            <family val="2"/>
          </rPr>
          <t>feu01: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<sst xmlns="http://schemas.openxmlformats.org/spreadsheetml/2006/main" count="872" uniqueCount="218">
  <si>
    <t>ИТОГО:</t>
  </si>
  <si>
    <t xml:space="preserve">Наименование </t>
  </si>
  <si>
    <t>Раздел</t>
  </si>
  <si>
    <t>Подраздел</t>
  </si>
  <si>
    <t>03</t>
  </si>
  <si>
    <t>07</t>
  </si>
  <si>
    <t>Социальное обеспечение населения</t>
  </si>
  <si>
    <t>Социальная политика</t>
  </si>
  <si>
    <t>Образование</t>
  </si>
  <si>
    <t>Цлевая статья</t>
  </si>
  <si>
    <t>Глава</t>
  </si>
  <si>
    <t>Вид расходов</t>
  </si>
  <si>
    <t>Управление образования администрации МО "Плесецкий район"</t>
  </si>
  <si>
    <t>078</t>
  </si>
  <si>
    <t>Молодежная политика и оздоровление детей</t>
  </si>
  <si>
    <t>Администрация МО "Плесецкий район"</t>
  </si>
  <si>
    <t>098</t>
  </si>
  <si>
    <t>МО "Плесецкий муниципальный район"</t>
  </si>
  <si>
    <t>к решению Собрания депутатов</t>
  </si>
  <si>
    <t>04</t>
  </si>
  <si>
    <t>Национальная экономика</t>
  </si>
  <si>
    <t>Другие вопросы в области национальной экономики</t>
  </si>
  <si>
    <t>09</t>
  </si>
  <si>
    <t>01</t>
  </si>
  <si>
    <t>Другие вопросы в области образования</t>
  </si>
  <si>
    <t>02</t>
  </si>
  <si>
    <t>Субсидии бюджетным учреждениям на иные цели</t>
  </si>
  <si>
    <t>Дошкольное образование</t>
  </si>
  <si>
    <t>08</t>
  </si>
  <si>
    <t>Транспорт</t>
  </si>
  <si>
    <t>Общее образование</t>
  </si>
  <si>
    <t>Прочая закупка товаров, работ и услуг для обеспечения государственных (муниципальных) нужд</t>
  </si>
  <si>
    <t>Субсидии гражданам на приобретение жилья</t>
  </si>
  <si>
    <t>Культура и кинематография</t>
  </si>
  <si>
    <t>Муиципальная программа муниципального образования "Плесецкий муниципальный район" "Развитие системы образования"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</si>
  <si>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</si>
  <si>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Иные выплаты персоналу государственных (муниципальных) органов, за исключением оплаты труда</t>
  </si>
  <si>
    <t>Уплата налога на имущество организаций и земельного налога</t>
  </si>
  <si>
    <t>Муниципальные программы муниципального района</t>
  </si>
  <si>
    <t>Финансово-экономическое управление администрации МО "Плесецкий район"</t>
  </si>
  <si>
    <t>097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</si>
  <si>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</si>
  <si>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безопастность и правоохранительная деятельность</t>
  </si>
  <si>
    <t>Иные межбюджетные трансферты</t>
  </si>
  <si>
    <t>10</t>
  </si>
  <si>
    <t>11</t>
  </si>
  <si>
    <t>Физическаяч культура и спорт</t>
  </si>
  <si>
    <t>Массовый спорт</t>
  </si>
  <si>
    <t>06</t>
  </si>
  <si>
    <t>Другие вопросы в области социальной политики</t>
  </si>
  <si>
    <t>Муниципальная программа "Развитие территориального общественного самоуправления в Плесецком районе"</t>
  </si>
  <si>
    <t>13</t>
  </si>
  <si>
    <t>Общегосударственные вопросы</t>
  </si>
  <si>
    <t>Другие общегосударственные вопросы</t>
  </si>
  <si>
    <t>12</t>
  </si>
  <si>
    <t>Культура</t>
  </si>
  <si>
    <t>Иные выплаты персоналу казенных учреждений, за исключением фонда оплаты труда</t>
  </si>
  <si>
    <t xml:space="preserve">Уплата прочих налогов, сборов и иных платежей </t>
  </si>
  <si>
    <t xml:space="preserve"> </t>
  </si>
  <si>
    <t>Охрана объектов растительного и животного мира и среды их боитания</t>
  </si>
  <si>
    <t>Охрана окружающей среды</t>
  </si>
  <si>
    <t>Муниципальная программа "Развитие общественного пассажирского транспорта в муниципальном образовании Плесецкий район" на 2016-2020 годы"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</si>
  <si>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</si>
  <si>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</si>
  <si>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</si>
  <si>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 xml:space="preserve">Фонд оплаты труда казенных учрездений </t>
  </si>
  <si>
    <t>03 0 00 00000</t>
  </si>
  <si>
    <t>04 0 00 00000</t>
  </si>
  <si>
    <t>05 0 00 00000</t>
  </si>
  <si>
    <t>06 0 00 00000</t>
  </si>
  <si>
    <t>07 0 00 00000</t>
  </si>
  <si>
    <t>08 0 00 00000</t>
  </si>
  <si>
    <t>09 0 00 00000</t>
  </si>
  <si>
    <t>10 0 00 00000</t>
  </si>
  <si>
    <t>11 0 00 00000</t>
  </si>
  <si>
    <t>12 0 00 00000</t>
  </si>
  <si>
    <t>13 0 00 00000</t>
  </si>
  <si>
    <t>05</t>
  </si>
  <si>
    <t>Отчет об исполнении бюджета муниципального района по</t>
  </si>
  <si>
    <t>бюджетным ассигнованиям на реализацию муниципальных программ</t>
  </si>
  <si>
    <t>Пособия, компенсации и иные социальные выплаты гражданам, кроме публичных нормативных обязательств</t>
  </si>
  <si>
    <t>Иные выплаты населению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</si>
  <si>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</si>
  <si>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16 0 00 00000</t>
  </si>
  <si>
    <t>14 0 00 00000</t>
  </si>
  <si>
    <t xml:space="preserve">Муниципальная программа "Охрана окружающей среды и обеспечение экологической безопасности населения Плесецкого  района на 2018 – 2020 годы" </t>
  </si>
  <si>
    <t>Муниципальная программа "Предупреждение и ликвидация последствий чрезвычайных ситуаций природного и техногенного характера, проявлений экстремизма и терроризма, реализация мер пожарной безопасности, безопасности на водных объектах и развитие гражданской обороны в муниципальном образовании "Плесецкий муниципальный район" на 2018-2020 гг."</t>
  </si>
  <si>
    <t>Муниципальная программа "Развитие физической культуры и спорта и повышение эффективности реализации молодежной политики на территории Плесецкого района на 2018-2020 годы"</t>
  </si>
  <si>
    <t>Муниципальная программа "Развитие малого и среднего предпринимательства в муниципальном образовании "Плесецкий муниципальный район" на 2018-2020 годы"</t>
  </si>
  <si>
    <t>Муниципальная программа  "Устойчивое развитие сельских территорий в муниципальном образовании "Плесецкий муниципальный район" (2018-2020 годы)"</t>
  </si>
  <si>
    <t>Муниципальная программа "Развитие сферы культуры на территории муниципального образования " Плесецкий муниципальный район" на 2018-2020 годы"</t>
  </si>
  <si>
    <t>Муниципальная программа "Обеспечение жильем молодых семей на 2018-2020 годы"</t>
  </si>
  <si>
    <t>03 3 00 78620</t>
  </si>
  <si>
    <t>03 3 00 80100</t>
  </si>
  <si>
    <t>Дополнительное образование</t>
  </si>
  <si>
    <t xml:space="preserve">По форме приложения № 13 </t>
  </si>
  <si>
    <t xml:space="preserve">"О бюджете муниципального района на 2020 год </t>
  </si>
  <si>
    <t xml:space="preserve">               и плановый период 2021 и 2022 годов"  </t>
  </si>
  <si>
    <t>Консолидированные субсидии</t>
  </si>
  <si>
    <t>муниципального района за 9 месяцев 2020 года</t>
  </si>
  <si>
    <t>Сумма,    тыс. руб.              на 2020 год</t>
  </si>
  <si>
    <t>03 1 00 00000</t>
  </si>
  <si>
    <t>03 1 00 78620</t>
  </si>
  <si>
    <t>03 1 00 80100</t>
  </si>
  <si>
    <t>03 1 00 78030</t>
  </si>
  <si>
    <t>03 1 00 78390</t>
  </si>
  <si>
    <t>03 1 00 S8260</t>
  </si>
  <si>
    <t>03 1 00 80440</t>
  </si>
  <si>
    <t>03 2 00 00000</t>
  </si>
  <si>
    <t>03 2 00 78620</t>
  </si>
  <si>
    <t>03 2 00 80100</t>
  </si>
  <si>
    <t>03 2 00 53030</t>
  </si>
  <si>
    <t>03 2 00 S6970</t>
  </si>
  <si>
    <t>03 2 00 78030</t>
  </si>
  <si>
    <t>03 2 00 78880</t>
  </si>
  <si>
    <t>03 2 00 78240</t>
  </si>
  <si>
    <t>03 2 00 78390</t>
  </si>
  <si>
    <t>03 2 00 S8180</t>
  </si>
  <si>
    <t>03 2 00 80440</t>
  </si>
  <si>
    <t>03 2 E2 50970</t>
  </si>
  <si>
    <t>03 3 01 78620</t>
  </si>
  <si>
    <t>03 3 01 80100</t>
  </si>
  <si>
    <t>03 3 00 78810</t>
  </si>
  <si>
    <t>03 3 00 78030</t>
  </si>
  <si>
    <t>03 3 00 78390</t>
  </si>
  <si>
    <t>03 3 00 80440</t>
  </si>
  <si>
    <t>Гранты в форме субсидий бюджетным учреждениям</t>
  </si>
  <si>
    <t>Гранты в форме субсидий автономным учреждениям</t>
  </si>
  <si>
    <t>Субсидии (гранты в форме субсидий), не подлежащие казначейскому сопровождению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</si>
  <si>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</si>
  <si>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03 5 00 00000</t>
  </si>
  <si>
    <t>03 5 00 80100</t>
  </si>
  <si>
    <t>611</t>
  </si>
  <si>
    <t>03 5 00 78320</t>
  </si>
  <si>
    <t>03 4 00 00000</t>
  </si>
  <si>
    <t>Иные выплаты, за исключением фонда оплаты труда муниципальных органов, лицам привлекаемым согласно законодательству для выполнения отдельных полномочий</t>
  </si>
  <si>
    <t>03 4 00 80440</t>
  </si>
  <si>
    <t>03 4 00 80010</t>
  </si>
  <si>
    <t xml:space="preserve">Прочая закупка товаров, работ и услуг </t>
  </si>
  <si>
    <t>03 1 00 78650</t>
  </si>
  <si>
    <t>03 2 00 S8330</t>
  </si>
  <si>
    <t>03 2 00 76600</t>
  </si>
  <si>
    <t>03 2 00 S6600</t>
  </si>
  <si>
    <t>03 2 00 L3040</t>
  </si>
  <si>
    <t>04 0 00 81650</t>
  </si>
  <si>
    <t>Жилищно-коммунальное хозяйство</t>
  </si>
  <si>
    <t>Коммунальное хозяйство</t>
  </si>
  <si>
    <t>04 0 00 S6650</t>
  </si>
  <si>
    <t>04 0 00 S6740</t>
  </si>
  <si>
    <t>Подпрограмма №1 "Противодействие экстремизму и профилактика терроризма на территории муниципального образования "Плесецкий муниципальный район "                             на 2018-2020годы."</t>
  </si>
  <si>
    <t>05 1 00 00000</t>
  </si>
  <si>
    <t>05 1 00 81520</t>
  </si>
  <si>
    <t>Подпрограмма №3 "Развитие гражданской обороны в муниципальном образовании "Плесецкий муниципальный район" на 2018-2020 гг."</t>
  </si>
  <si>
    <t>05 3 00 00000</t>
  </si>
  <si>
    <t>05 3 00 81520</t>
  </si>
  <si>
    <t>Подпрограмма №4 "Обеспечение безопасности и охраны жизни людей на водных объектах МО "Плесецкий муниципальный район" на 2018-2020годы".</t>
  </si>
  <si>
    <t>05 4 00 81520</t>
  </si>
  <si>
    <t>Подпрограмма №2"Противопожарная безопасность и защита населения от чрезвычайных ситуаций на территории МО "Плесецкий муниципальный район" на 2018-2020 годы"</t>
  </si>
  <si>
    <t>05 2 00 00000</t>
  </si>
  <si>
    <t>05 2 00 S6580</t>
  </si>
  <si>
    <t>05 2 00 80520</t>
  </si>
  <si>
    <t>Подпрограмма "Молодежь Плесецкого района на 2018-2020 годы"</t>
  </si>
  <si>
    <t>06 2 00 00000</t>
  </si>
  <si>
    <t>06 2 00 80420</t>
  </si>
  <si>
    <t>Молодежная политика</t>
  </si>
  <si>
    <t>06 2 00 S8530</t>
  </si>
  <si>
    <t>Подпрограмма "Развитие физической культуры и спорта на территории Плесецкого района на 2018-2020 годы"</t>
  </si>
  <si>
    <t>06 1 00 00000</t>
  </si>
  <si>
    <t>06 1 00 80430</t>
  </si>
  <si>
    <t>06 1 00 S8520</t>
  </si>
  <si>
    <t>Межбюджетные трансферты</t>
  </si>
  <si>
    <t>07 0 00 S8420</t>
  </si>
  <si>
    <t>08 0 00 83050</t>
  </si>
  <si>
    <t>09 0 00 82910</t>
  </si>
  <si>
    <t>10 0 00 L5760</t>
  </si>
  <si>
    <t>10 0 00 78130</t>
  </si>
  <si>
    <t>Муниципальная программа "Профилактика правонарушений и незаконного потребления наркотических средств и психотропных веществ, реабилитация и ресоциализация потребителей наркотических средств и психотропных веществ на территории Плесецкого района  на  2018-2020 годы""</t>
  </si>
  <si>
    <t>11 0 00 80530</t>
  </si>
  <si>
    <t>Подпрограмма "Библиотечное обслуживание населения на территории Плесецкого района на 2018-2020 годы"</t>
  </si>
  <si>
    <t>12 1 00 00000</t>
  </si>
  <si>
    <t>12 1 00 80100</t>
  </si>
  <si>
    <t>12 1 00 S8310</t>
  </si>
  <si>
    <t>12 1 00 78240</t>
  </si>
  <si>
    <t>12 1 00 S6820</t>
  </si>
  <si>
    <t>Подпрограмма "Организация досуга населения на территории Плесецкого района на 2018-2020 годы"</t>
  </si>
  <si>
    <t>12 2 00 00000</t>
  </si>
  <si>
    <t>12 2 00 80400</t>
  </si>
  <si>
    <t>12 2 A1 55192</t>
  </si>
  <si>
    <t>12 2 00 L4670</t>
  </si>
  <si>
    <t>12 2 00 S8310</t>
  </si>
  <si>
    <t>Подпрограмма "Развитие туризма на территории Плесецкого района на 2018-2020гг."</t>
  </si>
  <si>
    <t>12 3 00 00000</t>
  </si>
  <si>
    <t>12 3 00 S8550</t>
  </si>
  <si>
    <t>13 0 01 L4970</t>
  </si>
  <si>
    <t>Муниципальная программа "Профилактика безнадзорности и правонарушений несовершеннолетних и защита их прав на 2018-2020годы"</t>
  </si>
  <si>
    <t>14 0 00 80530</t>
  </si>
  <si>
    <t>Муниципальная программа "Развитие архивного дела в муниципальном образовании "Плесецкий муниципальный район" на 2018-2020 годы".</t>
  </si>
  <si>
    <t>16 0 00 80480</t>
  </si>
  <si>
    <t>Муниципальная программа "Формирование современной городской среды на территории Плесецкого района на 2018-2022 годы"</t>
  </si>
  <si>
    <t>17 0 00 00000</t>
  </si>
  <si>
    <t xml:space="preserve">Благоустройство </t>
  </si>
  <si>
    <t>17 0 03 78840</t>
  </si>
  <si>
    <t>17 0 F2 55550</t>
  </si>
  <si>
    <t>Муниципальная программа  муниципального образования "Плесецкий муниципальный район" "Чистая вода  2020-2024годы"</t>
  </si>
  <si>
    <t>18 0 00 00000</t>
  </si>
  <si>
    <t>Управление муниципального имущества, земельных отношений, архитектуры, строительства и жилищно-коммунального хозяйства администрации  муниципального образования "Плесецкий район"</t>
  </si>
  <si>
    <t>Другие вопросы в области жилищно-коммунального хозяйства</t>
  </si>
  <si>
    <t>18 0 00 S6640</t>
  </si>
  <si>
    <t>18 0 00 86640</t>
  </si>
  <si>
    <t>19 0 00 00000</t>
  </si>
  <si>
    <t>Жилищное хозяйство</t>
  </si>
  <si>
    <t>Бюджетные инвестиции в объекты капитального строительства государственной (муниципальной) собственностидии</t>
  </si>
  <si>
    <t>19 0 F3 67483</t>
  </si>
  <si>
    <t>19 0 F3 67484</t>
  </si>
  <si>
    <t>19 0 F3 6748S</t>
  </si>
  <si>
    <t>03 1 00 S6830</t>
  </si>
  <si>
    <t>Муниципальная программа муниципального образования "Плесецкий муниципальный район" Архангельской области "Переселение граждан из аварийного жилищного фонда на 2020-2025 годы"</t>
  </si>
  <si>
    <t>03 2 00 74710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</si>
</sst>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(* #,##0_);_(* \(#,##0\);_(* &quot;-&quot;??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_-* #,##0.0_р_._-;\-* #,##0.0_р_._-;_-* &quot;-&quot;?_р_._-;_-@_-"/>
    <numFmt numFmtId="179" formatCode="_-* #,##0.0_р_._-;\-* #,##0.0_р_._-;_-* &quot;-&quot;??_р_._-;_-@_-"/>
    <numFmt numFmtId="180" formatCode="_-* #,##0_р_._-;\-* #,##0_р_._-;_-* &quot;-&quot;??_р_._-;_-@_-"/>
    <numFmt numFmtId="181" formatCode="#,##0.0_р_."/>
    <numFmt numFmtId="182" formatCode="0.0"/>
    <numFmt numFmtId="183" formatCode="[$-FC19]d\ mmmm\ yyyy\ &quot;г.&quot;"/>
    <numFmt numFmtId="184" formatCode="_-* #,##0.0\ _₽_-;\-* #,##0.0\ _₽_-;_-* &quot;-&quot;?\ _₽_-;_-@_-"/>
  </numFmts>
  <fonts count="5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0"/>
    </font>
    <font>
      <sz val="10"/>
      <name val="Times New Roman Cyr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Times New Roman Cyr"/>
      <family val="0"/>
    </font>
    <font>
      <b/>
      <sz val="12"/>
      <name val="Times New Roman"/>
      <family val="1"/>
    </font>
    <font>
      <b/>
      <sz val="10"/>
      <name val="Times New Roman Cyr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71" fontId="1" fillId="0" borderId="10" xfId="61" applyNumberFormat="1" applyFont="1" applyFill="1" applyBorder="1" applyAlignment="1">
      <alignment horizontal="right"/>
    </xf>
    <xf numFmtId="178" fontId="0" fillId="0" borderId="0" xfId="0" applyNumberFormat="1" applyFill="1" applyAlignment="1">
      <alignment/>
    </xf>
    <xf numFmtId="0" fontId="14" fillId="0" borderId="0" xfId="0" applyFont="1" applyFill="1" applyAlignment="1">
      <alignment/>
    </xf>
    <xf numFmtId="0" fontId="1" fillId="33" borderId="0" xfId="53" applyFont="1" applyFill="1" applyAlignment="1">
      <alignment/>
      <protection/>
    </xf>
    <xf numFmtId="49" fontId="1" fillId="33" borderId="0" xfId="53" applyNumberFormat="1" applyFont="1" applyFill="1" applyAlignment="1">
      <alignment/>
      <protection/>
    </xf>
    <xf numFmtId="49" fontId="1" fillId="33" borderId="0" xfId="53" applyNumberFormat="1" applyFont="1" applyFill="1" applyAlignment="1">
      <alignment wrapText="1"/>
      <protection/>
    </xf>
    <xf numFmtId="0" fontId="1" fillId="33" borderId="0" xfId="0" applyFont="1" applyFill="1" applyAlignment="1">
      <alignment/>
    </xf>
    <xf numFmtId="0" fontId="10" fillId="33" borderId="11" xfId="0" applyFont="1" applyFill="1" applyBorder="1" applyAlignment="1">
      <alignment horizontal="left" wrapText="1"/>
    </xf>
    <xf numFmtId="173" fontId="1" fillId="33" borderId="11" xfId="61" applyNumberFormat="1" applyFont="1" applyFill="1" applyBorder="1" applyAlignment="1" quotePrefix="1">
      <alignment horizontal="right"/>
    </xf>
    <xf numFmtId="172" fontId="1" fillId="33" borderId="11" xfId="61" applyNumberFormat="1" applyFont="1" applyFill="1" applyBorder="1" applyAlignment="1" quotePrefix="1">
      <alignment horizontal="right"/>
    </xf>
    <xf numFmtId="0" fontId="9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172" fontId="1" fillId="33" borderId="11" xfId="61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wrapText="1"/>
    </xf>
    <xf numFmtId="0" fontId="8" fillId="33" borderId="11" xfId="0" applyFont="1" applyFill="1" applyBorder="1" applyAlignment="1">
      <alignment horizontal="left" wrapText="1"/>
    </xf>
    <xf numFmtId="170" fontId="1" fillId="33" borderId="11" xfId="61" applyNumberFormat="1" applyFont="1" applyFill="1" applyBorder="1" applyAlignment="1">
      <alignment horizontal="right"/>
    </xf>
    <xf numFmtId="173" fontId="53" fillId="0" borderId="11" xfId="61" applyNumberFormat="1" applyFont="1" applyFill="1" applyBorder="1" applyAlignment="1" quotePrefix="1">
      <alignment horizontal="right"/>
    </xf>
    <xf numFmtId="171" fontId="2" fillId="0" borderId="10" xfId="0" applyNumberFormat="1" applyFont="1" applyFill="1" applyBorder="1" applyAlignment="1">
      <alignment horizontal="right"/>
    </xf>
    <xf numFmtId="173" fontId="2" fillId="0" borderId="11" xfId="61" applyNumberFormat="1" applyFont="1" applyFill="1" applyBorder="1" applyAlignment="1" quotePrefix="1">
      <alignment horizontal="right"/>
    </xf>
    <xf numFmtId="171" fontId="2" fillId="0" borderId="11" xfId="61" applyNumberFormat="1" applyFont="1" applyFill="1" applyBorder="1" applyAlignment="1" quotePrefix="1">
      <alignment horizontal="right"/>
    </xf>
    <xf numFmtId="178" fontId="2" fillId="0" borderId="11" xfId="61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/>
    </xf>
    <xf numFmtId="171" fontId="1" fillId="0" borderId="10" xfId="0" applyNumberFormat="1" applyFont="1" applyFill="1" applyBorder="1" applyAlignment="1">
      <alignment horizontal="right" vertical="center"/>
    </xf>
    <xf numFmtId="173" fontId="1" fillId="0" borderId="11" xfId="61" applyNumberFormat="1" applyFont="1" applyFill="1" applyBorder="1" applyAlignment="1" quotePrefix="1">
      <alignment horizontal="right"/>
    </xf>
    <xf numFmtId="171" fontId="1" fillId="0" borderId="11" xfId="61" applyNumberFormat="1" applyFont="1" applyFill="1" applyBorder="1" applyAlignment="1" quotePrefix="1">
      <alignment horizontal="right"/>
    </xf>
    <xf numFmtId="178" fontId="1" fillId="0" borderId="11" xfId="61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 horizontal="right"/>
    </xf>
    <xf numFmtId="171" fontId="8" fillId="0" borderId="11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horizontal="justify"/>
    </xf>
    <xf numFmtId="171" fontId="2" fillId="0" borderId="11" xfId="61" applyNumberFormat="1" applyFont="1" applyFill="1" applyBorder="1" applyAlignment="1">
      <alignment horizontal="right"/>
    </xf>
    <xf numFmtId="172" fontId="1" fillId="0" borderId="11" xfId="61" applyNumberFormat="1" applyFont="1" applyFill="1" applyBorder="1" applyAlignment="1" quotePrefix="1">
      <alignment horizontal="right"/>
    </xf>
    <xf numFmtId="0" fontId="1" fillId="0" borderId="11" xfId="0" applyFont="1" applyFill="1" applyBorder="1" applyAlignment="1">
      <alignment/>
    </xf>
    <xf numFmtId="171" fontId="8" fillId="0" borderId="11" xfId="0" applyNumberFormat="1" applyFont="1" applyFill="1" applyBorder="1" applyAlignment="1" quotePrefix="1">
      <alignment horizontal="right"/>
    </xf>
    <xf numFmtId="0" fontId="8" fillId="0" borderId="10" xfId="0" applyFont="1" applyFill="1" applyBorder="1" applyAlignment="1">
      <alignment horizontal="justify"/>
    </xf>
    <xf numFmtId="0" fontId="11" fillId="0" borderId="10" xfId="61" applyNumberFormat="1" applyFont="1" applyFill="1" applyBorder="1" applyAlignment="1">
      <alignment horizontal="justify" wrapText="1"/>
    </xf>
    <xf numFmtId="171" fontId="2" fillId="0" borderId="10" xfId="61" applyNumberFormat="1" applyFont="1" applyFill="1" applyBorder="1" applyAlignment="1">
      <alignment horizontal="right"/>
    </xf>
    <xf numFmtId="49" fontId="13" fillId="0" borderId="11" xfId="0" applyNumberFormat="1" applyFont="1" applyFill="1" applyBorder="1" applyAlignment="1">
      <alignment horizontal="right"/>
    </xf>
    <xf numFmtId="171" fontId="13" fillId="0" borderId="11" xfId="0" applyNumberFormat="1" applyFont="1" applyFill="1" applyBorder="1" applyAlignment="1">
      <alignment horizontal="right"/>
    </xf>
    <xf numFmtId="0" fontId="8" fillId="0" borderId="10" xfId="61" applyNumberFormat="1" applyFont="1" applyFill="1" applyBorder="1" applyAlignment="1">
      <alignment horizontal="justify" wrapText="1"/>
    </xf>
    <xf numFmtId="0" fontId="10" fillId="0" borderId="11" xfId="0" applyFont="1" applyFill="1" applyBorder="1" applyAlignment="1">
      <alignment horizontal="left" wrapText="1"/>
    </xf>
    <xf numFmtId="171" fontId="1" fillId="0" borderId="11" xfId="61" applyNumberFormat="1" applyFont="1" applyFill="1" applyBorder="1" applyAlignment="1">
      <alignment horizontal="right"/>
    </xf>
    <xf numFmtId="170" fontId="8" fillId="0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wrapText="1"/>
    </xf>
    <xf numFmtId="170" fontId="1" fillId="0" borderId="11" xfId="61" applyNumberFormat="1" applyFont="1" applyFill="1" applyBorder="1" applyAlignment="1">
      <alignment horizontal="right"/>
    </xf>
    <xf numFmtId="172" fontId="1" fillId="0" borderId="11" xfId="61" applyNumberFormat="1" applyFont="1" applyFill="1" applyBorder="1" applyAlignment="1">
      <alignment horizontal="right"/>
    </xf>
    <xf numFmtId="49" fontId="1" fillId="0" borderId="11" xfId="61" applyNumberFormat="1" applyFont="1" applyFill="1" applyBorder="1" applyAlignment="1">
      <alignment horizontal="right"/>
    </xf>
    <xf numFmtId="0" fontId="10" fillId="0" borderId="12" xfId="0" applyFont="1" applyFill="1" applyBorder="1" applyAlignment="1">
      <alignment horizontal="left" wrapText="1"/>
    </xf>
    <xf numFmtId="172" fontId="2" fillId="0" borderId="11" xfId="61" applyNumberFormat="1" applyFont="1" applyFill="1" applyBorder="1" applyAlignment="1">
      <alignment horizontal="right"/>
    </xf>
    <xf numFmtId="173" fontId="1" fillId="0" borderId="11" xfId="61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171" fontId="7" fillId="0" borderId="11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right"/>
    </xf>
    <xf numFmtId="178" fontId="2" fillId="0" borderId="11" xfId="61" applyNumberFormat="1" applyFont="1" applyFill="1" applyBorder="1" applyAlignment="1">
      <alignment/>
    </xf>
    <xf numFmtId="0" fontId="10" fillId="0" borderId="13" xfId="0" applyFont="1" applyFill="1" applyBorder="1" applyAlignment="1">
      <alignment horizontal="left" wrapText="1"/>
    </xf>
    <xf numFmtId="171" fontId="2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wrapText="1"/>
    </xf>
    <xf numFmtId="49" fontId="2" fillId="0" borderId="11" xfId="0" applyNumberFormat="1" applyFont="1" applyFill="1" applyBorder="1" applyAlignment="1">
      <alignment vertical="center" wrapText="1"/>
    </xf>
    <xf numFmtId="49" fontId="1" fillId="33" borderId="11" xfId="0" applyNumberFormat="1" applyFont="1" applyFill="1" applyBorder="1" applyAlignment="1">
      <alignment vertical="center" wrapText="1"/>
    </xf>
    <xf numFmtId="171" fontId="1" fillId="33" borderId="11" xfId="61" applyNumberFormat="1" applyFont="1" applyFill="1" applyBorder="1" applyAlignment="1">
      <alignment horizontal="right"/>
    </xf>
    <xf numFmtId="49" fontId="2" fillId="33" borderId="11" xfId="0" applyNumberFormat="1" applyFont="1" applyFill="1" applyBorder="1" applyAlignment="1">
      <alignment vertical="center" wrapText="1"/>
    </xf>
    <xf numFmtId="0" fontId="13" fillId="33" borderId="11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/>
    </xf>
    <xf numFmtId="171" fontId="2" fillId="33" borderId="10" xfId="61" applyNumberFormat="1" applyFont="1" applyFill="1" applyBorder="1" applyAlignment="1">
      <alignment horizontal="right"/>
    </xf>
    <xf numFmtId="171" fontId="1" fillId="33" borderId="10" xfId="61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left" wrapText="1"/>
    </xf>
    <xf numFmtId="0" fontId="8" fillId="33" borderId="10" xfId="61" applyNumberFormat="1" applyFont="1" applyFill="1" applyBorder="1" applyAlignment="1">
      <alignment horizontal="justify" wrapText="1"/>
    </xf>
    <xf numFmtId="0" fontId="11" fillId="0" borderId="10" xfId="0" applyNumberFormat="1" applyFont="1" applyFill="1" applyBorder="1" applyAlignment="1">
      <alignment horizontal="left" wrapText="1"/>
    </xf>
    <xf numFmtId="172" fontId="2" fillId="0" borderId="11" xfId="61" applyNumberFormat="1" applyFont="1" applyFill="1" applyBorder="1" applyAlignment="1" quotePrefix="1">
      <alignment horizontal="right"/>
    </xf>
    <xf numFmtId="0" fontId="8" fillId="33" borderId="10" xfId="0" applyFont="1" applyFill="1" applyBorder="1" applyAlignment="1">
      <alignment horizontal="justify" wrapText="1"/>
    </xf>
    <xf numFmtId="0" fontId="8" fillId="33" borderId="10" xfId="0" applyFont="1" applyFill="1" applyBorder="1" applyAlignment="1">
      <alignment horizontal="justify"/>
    </xf>
    <xf numFmtId="0" fontId="8" fillId="33" borderId="11" xfId="0" applyFont="1" applyFill="1" applyBorder="1" applyAlignment="1">
      <alignment horizontal="justify"/>
    </xf>
    <xf numFmtId="0" fontId="1" fillId="0" borderId="10" xfId="0" applyFont="1" applyFill="1" applyBorder="1" applyAlignment="1">
      <alignment/>
    </xf>
    <xf numFmtId="0" fontId="8" fillId="33" borderId="10" xfId="0" applyFont="1" applyFill="1" applyBorder="1" applyAlignment="1">
      <alignment horizontal="justify"/>
    </xf>
    <xf numFmtId="0" fontId="8" fillId="33" borderId="11" xfId="0" applyFont="1" applyFill="1" applyBorder="1" applyAlignment="1">
      <alignment horizontal="justify" vertical="justify"/>
    </xf>
    <xf numFmtId="0" fontId="10" fillId="0" borderId="10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8" fillId="33" borderId="11" xfId="0" applyFont="1" applyFill="1" applyBorder="1" applyAlignment="1">
      <alignment horizontal="justify" wrapText="1"/>
    </xf>
    <xf numFmtId="0" fontId="8" fillId="33" borderId="11" xfId="0" applyFont="1" applyFill="1" applyBorder="1" applyAlignment="1">
      <alignment horizontal="justify" vertical="justify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49" fontId="1" fillId="33" borderId="0" xfId="53" applyNumberFormat="1" applyFont="1" applyFill="1" applyAlignment="1">
      <alignment horizontal="right"/>
      <protection/>
    </xf>
    <xf numFmtId="0" fontId="1" fillId="33" borderId="0" xfId="53" applyFont="1" applyFill="1" applyAlignment="1">
      <alignment horizontal="right"/>
      <protection/>
    </xf>
    <xf numFmtId="49" fontId="1" fillId="33" borderId="0" xfId="53" applyNumberFormat="1" applyFont="1" applyFill="1" applyAlignment="1">
      <alignment horizontal="right" wrapText="1"/>
      <protection/>
    </xf>
    <xf numFmtId="184" fontId="0" fillId="0" borderId="0" xfId="0" applyNumberForma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жилье сиротам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2"/>
  <sheetViews>
    <sheetView tabSelected="1" view="pageBreakPreview" zoomScaleSheetLayoutView="100" zoomScalePageLayoutView="0" workbookViewId="0" topLeftCell="A157">
      <selection activeCell="G166" sqref="G166"/>
    </sheetView>
  </sheetViews>
  <sheetFormatPr defaultColWidth="9.00390625" defaultRowHeight="12.75"/>
  <cols>
    <col min="1" max="1" width="60.00390625" style="0" customWidth="1"/>
    <col min="2" max="2" width="14.25390625" style="0" customWidth="1"/>
    <col min="3" max="4" width="6.625" style="0" customWidth="1"/>
    <col min="5" max="5" width="9.875" style="0" customWidth="1"/>
    <col min="6" max="6" width="8.125" style="0" customWidth="1"/>
    <col min="7" max="7" width="13.375" style="4" customWidth="1"/>
    <col min="9" max="9" width="9.875" style="0" bestFit="1" customWidth="1"/>
  </cols>
  <sheetData>
    <row r="1" spans="1:7" s="1" customFormat="1" ht="12.75">
      <c r="A1" s="9"/>
      <c r="B1" s="9"/>
      <c r="C1" s="98" t="s">
        <v>95</v>
      </c>
      <c r="D1" s="98"/>
      <c r="E1" s="98"/>
      <c r="F1" s="98"/>
      <c r="G1" s="98"/>
    </row>
    <row r="2" spans="1:10" s="1" customFormat="1" ht="12.75">
      <c r="A2" s="10"/>
      <c r="B2" s="10"/>
      <c r="C2" s="97" t="s">
        <v>18</v>
      </c>
      <c r="D2" s="97"/>
      <c r="E2" s="97"/>
      <c r="F2" s="97"/>
      <c r="G2" s="97"/>
      <c r="H2" s="2"/>
      <c r="I2" s="2"/>
      <c r="J2" s="2"/>
    </row>
    <row r="3" spans="1:7" s="1" customFormat="1" ht="12.75">
      <c r="A3" s="11"/>
      <c r="B3" s="11"/>
      <c r="C3" s="99" t="s">
        <v>17</v>
      </c>
      <c r="D3" s="99"/>
      <c r="E3" s="99"/>
      <c r="F3" s="99"/>
      <c r="G3" s="99"/>
    </row>
    <row r="4" spans="1:7" s="1" customFormat="1" ht="12.75">
      <c r="A4" s="11"/>
      <c r="B4" s="11"/>
      <c r="C4" s="99" t="s">
        <v>96</v>
      </c>
      <c r="D4" s="99"/>
      <c r="E4" s="99"/>
      <c r="F4" s="99"/>
      <c r="G4" s="99"/>
    </row>
    <row r="5" spans="1:7" s="1" customFormat="1" ht="12.75">
      <c r="A5" s="12"/>
      <c r="B5" s="12"/>
      <c r="C5" s="12"/>
      <c r="D5" s="12" t="s">
        <v>97</v>
      </c>
      <c r="E5" s="12"/>
      <c r="F5" s="12"/>
      <c r="G5" s="3"/>
    </row>
    <row r="6" spans="1:7" s="1" customFormat="1" ht="12.75">
      <c r="A6" s="12"/>
      <c r="B6" s="12"/>
      <c r="C6" s="12"/>
      <c r="D6" s="12"/>
      <c r="E6" s="12"/>
      <c r="F6" s="12"/>
      <c r="G6" s="3"/>
    </row>
    <row r="7" spans="1:7" s="1" customFormat="1" ht="12.75">
      <c r="A7" s="90" t="s">
        <v>78</v>
      </c>
      <c r="B7" s="90"/>
      <c r="C7" s="90"/>
      <c r="D7" s="90"/>
      <c r="E7" s="90"/>
      <c r="F7" s="90"/>
      <c r="G7" s="90"/>
    </row>
    <row r="8" spans="1:7" s="1" customFormat="1" ht="12.75">
      <c r="A8" s="90" t="s">
        <v>79</v>
      </c>
      <c r="B8" s="90"/>
      <c r="C8" s="90"/>
      <c r="D8" s="90"/>
      <c r="E8" s="90"/>
      <c r="F8" s="90"/>
      <c r="G8" s="90"/>
    </row>
    <row r="9" spans="1:7" s="1" customFormat="1" ht="12.75">
      <c r="A9" s="90" t="s">
        <v>99</v>
      </c>
      <c r="B9" s="90"/>
      <c r="C9" s="90"/>
      <c r="D9" s="90"/>
      <c r="E9" s="90"/>
      <c r="F9" s="90"/>
      <c r="G9" s="90"/>
    </row>
    <row r="10" spans="1:7" s="1" customFormat="1" ht="12.75">
      <c r="A10" s="90"/>
      <c r="B10" s="90"/>
      <c r="C10" s="90"/>
      <c r="D10" s="90"/>
      <c r="E10" s="90"/>
      <c r="F10" s="90"/>
      <c r="G10" s="90"/>
    </row>
    <row r="11" spans="1:7" s="1" customFormat="1" ht="12.75">
      <c r="A11" s="91" t="s">
        <v>1</v>
      </c>
      <c r="B11" s="93" t="s">
        <v>9</v>
      </c>
      <c r="C11" s="93" t="s">
        <v>10</v>
      </c>
      <c r="D11" s="93" t="s">
        <v>2</v>
      </c>
      <c r="E11" s="93" t="s">
        <v>3</v>
      </c>
      <c r="F11" s="93" t="s">
        <v>11</v>
      </c>
      <c r="G11" s="88" t="s">
        <v>100</v>
      </c>
    </row>
    <row r="12" spans="1:7" s="1" customFormat="1" ht="12.75">
      <c r="A12" s="92"/>
      <c r="B12" s="94"/>
      <c r="C12" s="94"/>
      <c r="D12" s="94"/>
      <c r="E12" s="94"/>
      <c r="F12" s="94"/>
      <c r="G12" s="89"/>
    </row>
    <row r="13" spans="1:7" s="1" customFormat="1" ht="15.75">
      <c r="A13" s="95" t="s">
        <v>38</v>
      </c>
      <c r="B13" s="96"/>
      <c r="C13" s="63"/>
      <c r="D13" s="63"/>
      <c r="E13" s="63"/>
      <c r="F13" s="63"/>
      <c r="G13" s="64"/>
    </row>
    <row r="14" spans="1:7" s="1" customFormat="1" ht="31.5" customHeight="1">
      <c r="A14" s="53" t="s">
        <v>34</v>
      </c>
      <c r="B14" s="54" t="s">
        <v>66</v>
      </c>
      <c r="C14" s="51"/>
      <c r="D14" s="51"/>
      <c r="E14" s="51"/>
      <c r="F14" s="51"/>
      <c r="G14" s="26">
        <f>G17+G26+G40+G53+G58+G67</f>
        <v>727513.4</v>
      </c>
    </row>
    <row r="15" spans="1:7" s="1" customFormat="1" ht="12.75">
      <c r="A15" s="65" t="s">
        <v>12</v>
      </c>
      <c r="B15" s="51" t="s">
        <v>66</v>
      </c>
      <c r="C15" s="29" t="s">
        <v>13</v>
      </c>
      <c r="D15" s="55"/>
      <c r="E15" s="55"/>
      <c r="F15" s="55"/>
      <c r="G15" s="31">
        <f>G16+G67</f>
        <v>727513.4</v>
      </c>
    </row>
    <row r="16" spans="1:7" s="1" customFormat="1" ht="12.75">
      <c r="A16" s="38" t="s">
        <v>8</v>
      </c>
      <c r="B16" s="51" t="s">
        <v>66</v>
      </c>
      <c r="C16" s="29" t="s">
        <v>13</v>
      </c>
      <c r="D16" s="37" t="s">
        <v>5</v>
      </c>
      <c r="E16" s="51"/>
      <c r="F16" s="51"/>
      <c r="G16" s="31">
        <f>G17+G26+G40+G53+G58</f>
        <v>718718</v>
      </c>
    </row>
    <row r="17" spans="1:7" s="1" customFormat="1" ht="12.75">
      <c r="A17" s="66" t="s">
        <v>27</v>
      </c>
      <c r="B17" s="51" t="s">
        <v>101</v>
      </c>
      <c r="C17" s="29" t="s">
        <v>13</v>
      </c>
      <c r="D17" s="37" t="s">
        <v>5</v>
      </c>
      <c r="E17" s="37" t="s">
        <v>23</v>
      </c>
      <c r="F17" s="29"/>
      <c r="G17" s="31">
        <f>SUM(G18:G25)</f>
        <v>206561.90000000002</v>
      </c>
    </row>
    <row r="18" spans="1:7" s="1" customFormat="1" ht="38.25">
      <c r="A18" s="67" t="s">
        <v>35</v>
      </c>
      <c r="B18" s="18" t="s">
        <v>102</v>
      </c>
      <c r="C18" s="68" t="s">
        <v>13</v>
      </c>
      <c r="D18" s="68" t="s">
        <v>5</v>
      </c>
      <c r="E18" s="68" t="s">
        <v>23</v>
      </c>
      <c r="F18" s="14">
        <v>611</v>
      </c>
      <c r="G18" s="31">
        <v>127298.7</v>
      </c>
    </row>
    <row r="19" spans="1:7" s="1" customFormat="1" ht="38.25">
      <c r="A19" s="67" t="s">
        <v>35</v>
      </c>
      <c r="B19" s="18" t="s">
        <v>103</v>
      </c>
      <c r="C19" s="68" t="s">
        <v>13</v>
      </c>
      <c r="D19" s="68" t="s">
        <v>5</v>
      </c>
      <c r="E19" s="68" t="s">
        <v>23</v>
      </c>
      <c r="F19" s="14">
        <v>611</v>
      </c>
      <c r="G19" s="31">
        <v>57498.5</v>
      </c>
    </row>
    <row r="20" spans="1:7" s="1" customFormat="1" ht="12.75">
      <c r="A20" s="20" t="s">
        <v>26</v>
      </c>
      <c r="B20" s="18" t="s">
        <v>215</v>
      </c>
      <c r="C20" s="68" t="s">
        <v>13</v>
      </c>
      <c r="D20" s="68" t="s">
        <v>5</v>
      </c>
      <c r="E20" s="68" t="s">
        <v>23</v>
      </c>
      <c r="F20" s="14">
        <v>612</v>
      </c>
      <c r="G20" s="31">
        <v>531.7</v>
      </c>
    </row>
    <row r="21" spans="1:7" s="1" customFormat="1" ht="12.75">
      <c r="A21" s="20" t="s">
        <v>26</v>
      </c>
      <c r="B21" s="18" t="s">
        <v>104</v>
      </c>
      <c r="C21" s="68" t="s">
        <v>13</v>
      </c>
      <c r="D21" s="68" t="s">
        <v>5</v>
      </c>
      <c r="E21" s="68" t="s">
        <v>23</v>
      </c>
      <c r="F21" s="14">
        <v>612</v>
      </c>
      <c r="G21" s="31">
        <v>700.1</v>
      </c>
    </row>
    <row r="22" spans="1:7" s="1" customFormat="1" ht="12.75">
      <c r="A22" s="20" t="s">
        <v>26</v>
      </c>
      <c r="B22" s="18" t="s">
        <v>105</v>
      </c>
      <c r="C22" s="68" t="s">
        <v>13</v>
      </c>
      <c r="D22" s="68" t="s">
        <v>5</v>
      </c>
      <c r="E22" s="68" t="s">
        <v>23</v>
      </c>
      <c r="F22" s="14">
        <v>612</v>
      </c>
      <c r="G22" s="31">
        <v>12559</v>
      </c>
    </row>
    <row r="23" spans="1:7" s="1" customFormat="1" ht="12.75">
      <c r="A23" s="20" t="s">
        <v>26</v>
      </c>
      <c r="B23" s="18" t="s">
        <v>106</v>
      </c>
      <c r="C23" s="68" t="s">
        <v>13</v>
      </c>
      <c r="D23" s="68" t="s">
        <v>5</v>
      </c>
      <c r="E23" s="68" t="s">
        <v>23</v>
      </c>
      <c r="F23" s="14">
        <v>612</v>
      </c>
      <c r="G23" s="31">
        <v>5531.1</v>
      </c>
    </row>
    <row r="24" spans="1:7" s="1" customFormat="1" ht="12.75">
      <c r="A24" s="20" t="s">
        <v>26</v>
      </c>
      <c r="B24" s="18" t="s">
        <v>103</v>
      </c>
      <c r="C24" s="68" t="s">
        <v>13</v>
      </c>
      <c r="D24" s="68" t="s">
        <v>5</v>
      </c>
      <c r="E24" s="68" t="s">
        <v>23</v>
      </c>
      <c r="F24" s="14">
        <v>612</v>
      </c>
      <c r="G24" s="31">
        <v>2187</v>
      </c>
    </row>
    <row r="25" spans="1:7" s="3" customFormat="1" ht="12.75">
      <c r="A25" s="20" t="s">
        <v>26</v>
      </c>
      <c r="B25" s="18" t="s">
        <v>107</v>
      </c>
      <c r="C25" s="14" t="s">
        <v>13</v>
      </c>
      <c r="D25" s="15" t="s">
        <v>5</v>
      </c>
      <c r="E25" s="15" t="s">
        <v>23</v>
      </c>
      <c r="F25" s="14">
        <v>612</v>
      </c>
      <c r="G25" s="31">
        <v>255.8</v>
      </c>
    </row>
    <row r="26" spans="1:7" s="3" customFormat="1" ht="12.75">
      <c r="A26" s="69" t="s">
        <v>30</v>
      </c>
      <c r="B26" s="18" t="s">
        <v>108</v>
      </c>
      <c r="C26" s="14" t="s">
        <v>13</v>
      </c>
      <c r="D26" s="15" t="s">
        <v>5</v>
      </c>
      <c r="E26" s="15" t="s">
        <v>25</v>
      </c>
      <c r="F26" s="14"/>
      <c r="G26" s="31">
        <f>SUM(G27:G39)</f>
        <v>428439.69999999995</v>
      </c>
    </row>
    <row r="27" spans="1:7" s="3" customFormat="1" ht="38.25">
      <c r="A27" s="67" t="s">
        <v>35</v>
      </c>
      <c r="B27" s="18" t="s">
        <v>217</v>
      </c>
      <c r="C27" s="68" t="s">
        <v>13</v>
      </c>
      <c r="D27" s="68" t="s">
        <v>5</v>
      </c>
      <c r="E27" s="15" t="s">
        <v>25</v>
      </c>
      <c r="F27" s="14">
        <v>611</v>
      </c>
      <c r="G27" s="31">
        <v>322</v>
      </c>
    </row>
    <row r="28" spans="1:16" s="3" customFormat="1" ht="38.25">
      <c r="A28" s="67" t="s">
        <v>35</v>
      </c>
      <c r="B28" s="18" t="s">
        <v>109</v>
      </c>
      <c r="C28" s="68" t="s">
        <v>13</v>
      </c>
      <c r="D28" s="68" t="s">
        <v>5</v>
      </c>
      <c r="E28" s="15" t="s">
        <v>25</v>
      </c>
      <c r="F28" s="14">
        <v>611</v>
      </c>
      <c r="G28" s="31">
        <v>279619</v>
      </c>
      <c r="P28" s="3" t="s">
        <v>58</v>
      </c>
    </row>
    <row r="29" spans="1:7" s="3" customFormat="1" ht="38.25">
      <c r="A29" s="67" t="s">
        <v>35</v>
      </c>
      <c r="B29" s="18" t="s">
        <v>110</v>
      </c>
      <c r="C29" s="68" t="s">
        <v>13</v>
      </c>
      <c r="D29" s="68" t="s">
        <v>5</v>
      </c>
      <c r="E29" s="15" t="s">
        <v>25</v>
      </c>
      <c r="F29" s="14">
        <v>611</v>
      </c>
      <c r="G29" s="31">
        <v>114205.5</v>
      </c>
    </row>
    <row r="30" spans="1:7" s="3" customFormat="1" ht="12.75">
      <c r="A30" s="67" t="s">
        <v>26</v>
      </c>
      <c r="B30" s="18" t="s">
        <v>111</v>
      </c>
      <c r="C30" s="68" t="s">
        <v>13</v>
      </c>
      <c r="D30" s="68" t="s">
        <v>5</v>
      </c>
      <c r="E30" s="15" t="s">
        <v>25</v>
      </c>
      <c r="F30" s="14">
        <v>612</v>
      </c>
      <c r="G30" s="31">
        <v>2988.1</v>
      </c>
    </row>
    <row r="31" spans="1:7" s="3" customFormat="1" ht="12.75">
      <c r="A31" s="67" t="s">
        <v>26</v>
      </c>
      <c r="B31" s="18" t="s">
        <v>112</v>
      </c>
      <c r="C31" s="68" t="s">
        <v>13</v>
      </c>
      <c r="D31" s="68" t="s">
        <v>5</v>
      </c>
      <c r="E31" s="15" t="s">
        <v>25</v>
      </c>
      <c r="F31" s="14">
        <v>612</v>
      </c>
      <c r="G31" s="31">
        <v>315</v>
      </c>
    </row>
    <row r="32" spans="1:7" s="3" customFormat="1" ht="12.75">
      <c r="A32" s="67" t="s">
        <v>26</v>
      </c>
      <c r="B32" s="18" t="s">
        <v>113</v>
      </c>
      <c r="C32" s="68" t="s">
        <v>13</v>
      </c>
      <c r="D32" s="68" t="s">
        <v>5</v>
      </c>
      <c r="E32" s="15" t="s">
        <v>25</v>
      </c>
      <c r="F32" s="14">
        <v>612</v>
      </c>
      <c r="G32" s="31">
        <v>2930.7</v>
      </c>
    </row>
    <row r="33" spans="1:7" s="3" customFormat="1" ht="12.75">
      <c r="A33" s="67" t="s">
        <v>26</v>
      </c>
      <c r="B33" s="18" t="s">
        <v>114</v>
      </c>
      <c r="C33" s="68" t="s">
        <v>13</v>
      </c>
      <c r="D33" s="68" t="s">
        <v>5</v>
      </c>
      <c r="E33" s="15" t="s">
        <v>25</v>
      </c>
      <c r="F33" s="14">
        <v>612</v>
      </c>
      <c r="G33" s="31">
        <v>1191.4</v>
      </c>
    </row>
    <row r="34" spans="1:7" s="3" customFormat="1" ht="12.75">
      <c r="A34" s="67" t="s">
        <v>26</v>
      </c>
      <c r="B34" s="18" t="s">
        <v>115</v>
      </c>
      <c r="C34" s="68" t="s">
        <v>13</v>
      </c>
      <c r="D34" s="68" t="s">
        <v>5</v>
      </c>
      <c r="E34" s="15" t="s">
        <v>25</v>
      </c>
      <c r="F34" s="14">
        <v>612</v>
      </c>
      <c r="G34" s="31">
        <v>10.5</v>
      </c>
    </row>
    <row r="35" spans="1:7" s="3" customFormat="1" ht="12.75">
      <c r="A35" s="67" t="s">
        <v>26</v>
      </c>
      <c r="B35" s="18" t="s">
        <v>116</v>
      </c>
      <c r="C35" s="68" t="s">
        <v>13</v>
      </c>
      <c r="D35" s="68" t="s">
        <v>5</v>
      </c>
      <c r="E35" s="15" t="s">
        <v>25</v>
      </c>
      <c r="F35" s="14">
        <v>612</v>
      </c>
      <c r="G35" s="31">
        <v>22464.6</v>
      </c>
    </row>
    <row r="36" spans="1:7" s="3" customFormat="1" ht="12.75">
      <c r="A36" s="67" t="s">
        <v>26</v>
      </c>
      <c r="B36" s="18" t="s">
        <v>110</v>
      </c>
      <c r="C36" s="68" t="s">
        <v>13</v>
      </c>
      <c r="D36" s="68" t="s">
        <v>5</v>
      </c>
      <c r="E36" s="15" t="s">
        <v>25</v>
      </c>
      <c r="F36" s="14">
        <v>612</v>
      </c>
      <c r="G36" s="31">
        <v>269</v>
      </c>
    </row>
    <row r="37" spans="1:7" s="3" customFormat="1" ht="12.75">
      <c r="A37" s="20" t="s">
        <v>26</v>
      </c>
      <c r="B37" s="18" t="s">
        <v>117</v>
      </c>
      <c r="C37" s="14" t="s">
        <v>13</v>
      </c>
      <c r="D37" s="15" t="s">
        <v>5</v>
      </c>
      <c r="E37" s="15" t="s">
        <v>25</v>
      </c>
      <c r="F37" s="14">
        <v>612</v>
      </c>
      <c r="G37" s="31">
        <v>595.7</v>
      </c>
    </row>
    <row r="38" spans="1:7" s="3" customFormat="1" ht="12.75">
      <c r="A38" s="20" t="s">
        <v>26</v>
      </c>
      <c r="B38" s="18" t="s">
        <v>118</v>
      </c>
      <c r="C38" s="14" t="s">
        <v>13</v>
      </c>
      <c r="D38" s="15" t="s">
        <v>5</v>
      </c>
      <c r="E38" s="15" t="s">
        <v>25</v>
      </c>
      <c r="F38" s="14">
        <v>612</v>
      </c>
      <c r="G38" s="31">
        <v>1701.6</v>
      </c>
    </row>
    <row r="39" spans="1:7" s="3" customFormat="1" ht="12.75">
      <c r="A39" s="20" t="s">
        <v>26</v>
      </c>
      <c r="B39" s="18" t="s">
        <v>119</v>
      </c>
      <c r="C39" s="14" t="s">
        <v>13</v>
      </c>
      <c r="D39" s="15" t="s">
        <v>5</v>
      </c>
      <c r="E39" s="15" t="s">
        <v>25</v>
      </c>
      <c r="F39" s="14">
        <v>612</v>
      </c>
      <c r="G39" s="31">
        <v>1826.6</v>
      </c>
    </row>
    <row r="40" spans="1:7" s="3" customFormat="1" ht="12.75">
      <c r="A40" s="70" t="s">
        <v>94</v>
      </c>
      <c r="B40" s="18" t="s">
        <v>66</v>
      </c>
      <c r="C40" s="14" t="s">
        <v>13</v>
      </c>
      <c r="D40" s="15" t="s">
        <v>5</v>
      </c>
      <c r="E40" s="15" t="s">
        <v>4</v>
      </c>
      <c r="F40" s="14"/>
      <c r="G40" s="31">
        <f>SUM(G41:G52)</f>
        <v>77398.9</v>
      </c>
    </row>
    <row r="41" spans="1:7" s="3" customFormat="1" ht="38.25">
      <c r="A41" s="67" t="s">
        <v>35</v>
      </c>
      <c r="B41" s="18" t="s">
        <v>93</v>
      </c>
      <c r="C41" s="68" t="s">
        <v>13</v>
      </c>
      <c r="D41" s="68" t="s">
        <v>5</v>
      </c>
      <c r="E41" s="15" t="s">
        <v>4</v>
      </c>
      <c r="F41" s="14">
        <v>611</v>
      </c>
      <c r="G41" s="31">
        <v>10570.3</v>
      </c>
    </row>
    <row r="42" spans="1:7" s="3" customFormat="1" ht="38.25">
      <c r="A42" s="67" t="s">
        <v>35</v>
      </c>
      <c r="B42" s="18" t="s">
        <v>92</v>
      </c>
      <c r="C42" s="68" t="s">
        <v>13</v>
      </c>
      <c r="D42" s="68" t="s">
        <v>5</v>
      </c>
      <c r="E42" s="15" t="s">
        <v>4</v>
      </c>
      <c r="F42" s="14">
        <v>611</v>
      </c>
      <c r="G42" s="31">
        <v>46398.2</v>
      </c>
    </row>
    <row r="43" spans="1:7" s="3" customFormat="1" ht="38.25">
      <c r="A43" s="67" t="s">
        <v>35</v>
      </c>
      <c r="B43" s="18" t="s">
        <v>120</v>
      </c>
      <c r="C43" s="68" t="s">
        <v>13</v>
      </c>
      <c r="D43" s="68" t="s">
        <v>5</v>
      </c>
      <c r="E43" s="15" t="s">
        <v>4</v>
      </c>
      <c r="F43" s="14">
        <v>611</v>
      </c>
      <c r="G43" s="31">
        <v>2630</v>
      </c>
    </row>
    <row r="44" spans="1:7" s="3" customFormat="1" ht="38.25">
      <c r="A44" s="67" t="s">
        <v>35</v>
      </c>
      <c r="B44" s="18" t="s">
        <v>121</v>
      </c>
      <c r="C44" s="68" t="s">
        <v>13</v>
      </c>
      <c r="D44" s="68" t="s">
        <v>5</v>
      </c>
      <c r="E44" s="15" t="s">
        <v>4</v>
      </c>
      <c r="F44" s="14">
        <v>611</v>
      </c>
      <c r="G44" s="31">
        <v>485.2</v>
      </c>
    </row>
    <row r="45" spans="1:7" s="3" customFormat="1" ht="12.75">
      <c r="A45" s="20" t="s">
        <v>26</v>
      </c>
      <c r="B45" s="18" t="s">
        <v>122</v>
      </c>
      <c r="C45" s="14" t="s">
        <v>13</v>
      </c>
      <c r="D45" s="15" t="s">
        <v>5</v>
      </c>
      <c r="E45" s="15" t="s">
        <v>4</v>
      </c>
      <c r="F45" s="14">
        <v>612</v>
      </c>
      <c r="G45" s="31">
        <v>14000</v>
      </c>
    </row>
    <row r="46" spans="1:7" s="3" customFormat="1" ht="12.75">
      <c r="A46" s="20" t="s">
        <v>26</v>
      </c>
      <c r="B46" s="18" t="s">
        <v>123</v>
      </c>
      <c r="C46" s="14" t="s">
        <v>13</v>
      </c>
      <c r="D46" s="15" t="s">
        <v>5</v>
      </c>
      <c r="E46" s="15" t="s">
        <v>4</v>
      </c>
      <c r="F46" s="14">
        <v>612</v>
      </c>
      <c r="G46" s="31">
        <v>489.5</v>
      </c>
    </row>
    <row r="47" spans="1:7" s="3" customFormat="1" ht="12.75">
      <c r="A47" s="20" t="s">
        <v>26</v>
      </c>
      <c r="B47" s="18" t="s">
        <v>124</v>
      </c>
      <c r="C47" s="14" t="s">
        <v>13</v>
      </c>
      <c r="D47" s="15" t="s">
        <v>5</v>
      </c>
      <c r="E47" s="15" t="s">
        <v>4</v>
      </c>
      <c r="F47" s="14">
        <v>612</v>
      </c>
      <c r="G47" s="31">
        <v>2825.7</v>
      </c>
    </row>
    <row r="48" spans="1:7" s="3" customFormat="1" ht="12.75">
      <c r="A48" s="20" t="s">
        <v>26</v>
      </c>
      <c r="B48" s="18" t="s">
        <v>125</v>
      </c>
      <c r="C48" s="14" t="s">
        <v>13</v>
      </c>
      <c r="D48" s="15" t="s">
        <v>5</v>
      </c>
      <c r="E48" s="15" t="s">
        <v>4</v>
      </c>
      <c r="F48" s="14">
        <v>612</v>
      </c>
      <c r="G48" s="31">
        <v>0</v>
      </c>
    </row>
    <row r="49" spans="1:7" s="3" customFormat="1" ht="12.75">
      <c r="A49" s="67" t="s">
        <v>126</v>
      </c>
      <c r="B49" s="18" t="s">
        <v>121</v>
      </c>
      <c r="C49" s="68" t="s">
        <v>13</v>
      </c>
      <c r="D49" s="68" t="s">
        <v>5</v>
      </c>
      <c r="E49" s="15" t="s">
        <v>4</v>
      </c>
      <c r="F49" s="14">
        <v>613</v>
      </c>
      <c r="G49" s="31">
        <v>0</v>
      </c>
    </row>
    <row r="50" spans="1:7" s="3" customFormat="1" ht="12.75">
      <c r="A50" s="67" t="s">
        <v>127</v>
      </c>
      <c r="B50" s="18" t="s">
        <v>121</v>
      </c>
      <c r="C50" s="68" t="s">
        <v>13</v>
      </c>
      <c r="D50" s="68" t="s">
        <v>5</v>
      </c>
      <c r="E50" s="15" t="s">
        <v>4</v>
      </c>
      <c r="F50" s="14">
        <v>623</v>
      </c>
      <c r="G50" s="31">
        <v>0</v>
      </c>
    </row>
    <row r="51" spans="1:7" s="3" customFormat="1" ht="25.5">
      <c r="A51" s="67" t="s">
        <v>128</v>
      </c>
      <c r="B51" s="18" t="s">
        <v>121</v>
      </c>
      <c r="C51" s="68" t="s">
        <v>13</v>
      </c>
      <c r="D51" s="68" t="s">
        <v>5</v>
      </c>
      <c r="E51" s="15" t="s">
        <v>4</v>
      </c>
      <c r="F51" s="14">
        <v>633</v>
      </c>
      <c r="G51" s="31">
        <v>0</v>
      </c>
    </row>
    <row r="52" spans="1:7" s="3" customFormat="1" ht="51">
      <c r="A52" s="67" t="s">
        <v>129</v>
      </c>
      <c r="B52" s="18" t="s">
        <v>121</v>
      </c>
      <c r="C52" s="68" t="s">
        <v>13</v>
      </c>
      <c r="D52" s="68" t="s">
        <v>5</v>
      </c>
      <c r="E52" s="15" t="s">
        <v>4</v>
      </c>
      <c r="F52" s="14">
        <v>613</v>
      </c>
      <c r="G52" s="31">
        <v>0</v>
      </c>
    </row>
    <row r="53" spans="1:7" s="3" customFormat="1" ht="12.75">
      <c r="A53" s="71" t="s">
        <v>14</v>
      </c>
      <c r="B53" s="18" t="s">
        <v>130</v>
      </c>
      <c r="C53" s="14" t="s">
        <v>13</v>
      </c>
      <c r="D53" s="15" t="s">
        <v>5</v>
      </c>
      <c r="E53" s="15" t="s">
        <v>5</v>
      </c>
      <c r="F53" s="15"/>
      <c r="G53" s="31">
        <f>SUM(G54:G57)</f>
        <v>480</v>
      </c>
    </row>
    <row r="54" spans="1:7" s="3" customFormat="1" ht="25.5">
      <c r="A54" s="20" t="s">
        <v>31</v>
      </c>
      <c r="B54" s="18" t="s">
        <v>131</v>
      </c>
      <c r="C54" s="14" t="s">
        <v>13</v>
      </c>
      <c r="D54" s="15" t="s">
        <v>5</v>
      </c>
      <c r="E54" s="15" t="s">
        <v>5</v>
      </c>
      <c r="F54" s="14">
        <v>244</v>
      </c>
      <c r="G54" s="31">
        <v>0</v>
      </c>
    </row>
    <row r="55" spans="1:7" s="3" customFormat="1" ht="12.75">
      <c r="A55" s="17" t="s">
        <v>26</v>
      </c>
      <c r="B55" s="18" t="s">
        <v>131</v>
      </c>
      <c r="C55" s="21" t="s">
        <v>13</v>
      </c>
      <c r="D55" s="21" t="s">
        <v>5</v>
      </c>
      <c r="E55" s="21" t="s">
        <v>5</v>
      </c>
      <c r="F55" s="14" t="s">
        <v>132</v>
      </c>
      <c r="G55" s="31">
        <v>480</v>
      </c>
    </row>
    <row r="56" spans="1:7" s="3" customFormat="1" ht="12.75">
      <c r="A56" s="17" t="s">
        <v>26</v>
      </c>
      <c r="B56" s="18" t="s">
        <v>131</v>
      </c>
      <c r="C56" s="14" t="s">
        <v>13</v>
      </c>
      <c r="D56" s="15" t="s">
        <v>5</v>
      </c>
      <c r="E56" s="15" t="s">
        <v>5</v>
      </c>
      <c r="F56" s="14">
        <v>612</v>
      </c>
      <c r="G56" s="31">
        <v>0</v>
      </c>
    </row>
    <row r="57" spans="1:7" s="3" customFormat="1" ht="12.75">
      <c r="A57" s="17" t="s">
        <v>26</v>
      </c>
      <c r="B57" s="18" t="s">
        <v>133</v>
      </c>
      <c r="C57" s="14" t="s">
        <v>13</v>
      </c>
      <c r="D57" s="15" t="s">
        <v>5</v>
      </c>
      <c r="E57" s="15" t="s">
        <v>5</v>
      </c>
      <c r="F57" s="14">
        <v>612</v>
      </c>
      <c r="G57" s="31">
        <v>0</v>
      </c>
    </row>
    <row r="58" spans="1:7" s="3" customFormat="1" ht="12.75">
      <c r="A58" s="71" t="s">
        <v>24</v>
      </c>
      <c r="B58" s="18" t="s">
        <v>134</v>
      </c>
      <c r="C58" s="14" t="s">
        <v>13</v>
      </c>
      <c r="D58" s="15" t="s">
        <v>5</v>
      </c>
      <c r="E58" s="15" t="s">
        <v>22</v>
      </c>
      <c r="F58" s="14"/>
      <c r="G58" s="31">
        <f>SUM(G59:G66)</f>
        <v>5837.5</v>
      </c>
    </row>
    <row r="59" spans="1:7" s="3" customFormat="1" ht="38.25">
      <c r="A59" s="19" t="s">
        <v>135</v>
      </c>
      <c r="B59" s="18" t="s">
        <v>136</v>
      </c>
      <c r="C59" s="14" t="s">
        <v>13</v>
      </c>
      <c r="D59" s="15" t="s">
        <v>5</v>
      </c>
      <c r="E59" s="15" t="s">
        <v>22</v>
      </c>
      <c r="F59" s="14">
        <v>123</v>
      </c>
      <c r="G59" s="31">
        <v>28.2</v>
      </c>
    </row>
    <row r="60" spans="1:7" s="3" customFormat="1" ht="12.75">
      <c r="A60" s="19" t="s">
        <v>63</v>
      </c>
      <c r="B60" s="18" t="s">
        <v>137</v>
      </c>
      <c r="C60" s="14" t="s">
        <v>13</v>
      </c>
      <c r="D60" s="15" t="s">
        <v>5</v>
      </c>
      <c r="E60" s="15" t="s">
        <v>22</v>
      </c>
      <c r="F60" s="14">
        <v>121</v>
      </c>
      <c r="G60" s="31">
        <v>4286</v>
      </c>
    </row>
    <row r="61" spans="1:14" s="3" customFormat="1" ht="25.5">
      <c r="A61" s="19" t="s">
        <v>36</v>
      </c>
      <c r="B61" s="18" t="s">
        <v>137</v>
      </c>
      <c r="C61" s="14" t="s">
        <v>13</v>
      </c>
      <c r="D61" s="15" t="s">
        <v>5</v>
      </c>
      <c r="E61" s="15" t="s">
        <v>22</v>
      </c>
      <c r="F61" s="14">
        <v>122</v>
      </c>
      <c r="G61" s="31">
        <v>71.1</v>
      </c>
      <c r="N61" s="6"/>
    </row>
    <row r="62" spans="1:7" s="3" customFormat="1" ht="38.25">
      <c r="A62" s="19" t="s">
        <v>62</v>
      </c>
      <c r="B62" s="18" t="s">
        <v>137</v>
      </c>
      <c r="C62" s="14" t="s">
        <v>13</v>
      </c>
      <c r="D62" s="15" t="s">
        <v>5</v>
      </c>
      <c r="E62" s="15" t="s">
        <v>22</v>
      </c>
      <c r="F62" s="14">
        <v>129</v>
      </c>
      <c r="G62" s="31">
        <v>1226.5</v>
      </c>
    </row>
    <row r="63" spans="1:7" s="3" customFormat="1" ht="12.75">
      <c r="A63" s="19" t="s">
        <v>138</v>
      </c>
      <c r="B63" s="18" t="s">
        <v>136</v>
      </c>
      <c r="C63" s="14" t="s">
        <v>13</v>
      </c>
      <c r="D63" s="15" t="s">
        <v>5</v>
      </c>
      <c r="E63" s="15" t="s">
        <v>22</v>
      </c>
      <c r="F63" s="14">
        <v>244</v>
      </c>
      <c r="G63" s="31">
        <v>26</v>
      </c>
    </row>
    <row r="64" spans="1:7" s="3" customFormat="1" ht="12.75">
      <c r="A64" s="19" t="s">
        <v>138</v>
      </c>
      <c r="B64" s="18" t="s">
        <v>137</v>
      </c>
      <c r="C64" s="14" t="s">
        <v>13</v>
      </c>
      <c r="D64" s="15" t="s">
        <v>5</v>
      </c>
      <c r="E64" s="15" t="s">
        <v>22</v>
      </c>
      <c r="F64" s="14">
        <v>244</v>
      </c>
      <c r="G64" s="31">
        <v>199.7</v>
      </c>
    </row>
    <row r="65" spans="1:7" s="3" customFormat="1" ht="12.75">
      <c r="A65" s="19" t="s">
        <v>37</v>
      </c>
      <c r="B65" s="18" t="s">
        <v>137</v>
      </c>
      <c r="C65" s="14" t="s">
        <v>13</v>
      </c>
      <c r="D65" s="15" t="s">
        <v>5</v>
      </c>
      <c r="E65" s="15" t="s">
        <v>22</v>
      </c>
      <c r="F65" s="14">
        <v>850</v>
      </c>
      <c r="G65" s="31"/>
    </row>
    <row r="66" spans="1:7" s="3" customFormat="1" ht="12.75">
      <c r="A66" s="19" t="s">
        <v>81</v>
      </c>
      <c r="B66" s="18" t="s">
        <v>136</v>
      </c>
      <c r="C66" s="14" t="s">
        <v>13</v>
      </c>
      <c r="D66" s="15" t="s">
        <v>5</v>
      </c>
      <c r="E66" s="15" t="s">
        <v>22</v>
      </c>
      <c r="F66" s="14">
        <v>360</v>
      </c>
      <c r="G66" s="31"/>
    </row>
    <row r="67" spans="1:7" s="3" customFormat="1" ht="12.75">
      <c r="A67" s="71" t="s">
        <v>24</v>
      </c>
      <c r="B67" s="18" t="s">
        <v>66</v>
      </c>
      <c r="C67" s="14" t="s">
        <v>13</v>
      </c>
      <c r="D67" s="29">
        <v>10</v>
      </c>
      <c r="E67" s="37" t="s">
        <v>19</v>
      </c>
      <c r="F67" s="14"/>
      <c r="G67" s="31">
        <f>SUM(G68:G72)</f>
        <v>8795.4</v>
      </c>
    </row>
    <row r="68" spans="1:8" s="3" customFormat="1" ht="12.75">
      <c r="A68" s="20" t="s">
        <v>26</v>
      </c>
      <c r="B68" s="18" t="s">
        <v>139</v>
      </c>
      <c r="C68" s="14" t="s">
        <v>13</v>
      </c>
      <c r="D68" s="29">
        <v>10</v>
      </c>
      <c r="E68" s="37" t="s">
        <v>19</v>
      </c>
      <c r="F68" s="14">
        <v>612</v>
      </c>
      <c r="G68" s="31">
        <v>4869.4</v>
      </c>
      <c r="H68" s="5"/>
    </row>
    <row r="69" spans="1:7" s="3" customFormat="1" ht="12.75">
      <c r="A69" s="20" t="s">
        <v>26</v>
      </c>
      <c r="B69" s="18" t="s">
        <v>140</v>
      </c>
      <c r="C69" s="14" t="s">
        <v>13</v>
      </c>
      <c r="D69" s="29">
        <v>10</v>
      </c>
      <c r="E69" s="37" t="s">
        <v>19</v>
      </c>
      <c r="F69" s="14">
        <v>612</v>
      </c>
      <c r="G69" s="31">
        <v>97</v>
      </c>
    </row>
    <row r="70" spans="1:7" s="3" customFormat="1" ht="12.75">
      <c r="A70" s="20" t="s">
        <v>26</v>
      </c>
      <c r="B70" s="18" t="s">
        <v>141</v>
      </c>
      <c r="C70" s="14" t="s">
        <v>13</v>
      </c>
      <c r="D70" s="29">
        <v>10</v>
      </c>
      <c r="E70" s="37" t="s">
        <v>19</v>
      </c>
      <c r="F70" s="14">
        <v>612</v>
      </c>
      <c r="G70" s="31"/>
    </row>
    <row r="71" spans="1:7" s="3" customFormat="1" ht="12.75">
      <c r="A71" s="20" t="s">
        <v>26</v>
      </c>
      <c r="B71" s="18" t="s">
        <v>142</v>
      </c>
      <c r="C71" s="14" t="s">
        <v>13</v>
      </c>
      <c r="D71" s="29">
        <v>10</v>
      </c>
      <c r="E71" s="37" t="s">
        <v>19</v>
      </c>
      <c r="F71" s="14">
        <v>612</v>
      </c>
      <c r="G71" s="31">
        <v>133</v>
      </c>
    </row>
    <row r="72" spans="1:7" s="3" customFormat="1" ht="12.75">
      <c r="A72" s="20" t="s">
        <v>26</v>
      </c>
      <c r="B72" s="18" t="s">
        <v>143</v>
      </c>
      <c r="C72" s="14" t="s">
        <v>13</v>
      </c>
      <c r="D72" s="29">
        <v>10</v>
      </c>
      <c r="E72" s="37" t="s">
        <v>19</v>
      </c>
      <c r="F72" s="14">
        <v>612</v>
      </c>
      <c r="G72" s="31">
        <v>3696</v>
      </c>
    </row>
    <row r="73" spans="1:7" s="3" customFormat="1" ht="40.5">
      <c r="A73" s="13" t="s">
        <v>85</v>
      </c>
      <c r="B73" s="72" t="s">
        <v>67</v>
      </c>
      <c r="C73" s="14"/>
      <c r="D73" s="37"/>
      <c r="E73" s="37"/>
      <c r="F73" s="14"/>
      <c r="G73" s="26">
        <f>G74+G79</f>
        <v>4062</v>
      </c>
    </row>
    <row r="74" spans="1:7" s="3" customFormat="1" ht="12.75">
      <c r="A74" s="16" t="s">
        <v>12</v>
      </c>
      <c r="B74" s="73" t="s">
        <v>67</v>
      </c>
      <c r="C74" s="14" t="s">
        <v>13</v>
      </c>
      <c r="D74" s="37"/>
      <c r="E74" s="37"/>
      <c r="F74" s="14"/>
      <c r="G74" s="31">
        <f>G75</f>
        <v>0</v>
      </c>
    </row>
    <row r="75" spans="1:7" s="3" customFormat="1" ht="12.75">
      <c r="A75" s="74" t="s">
        <v>60</v>
      </c>
      <c r="B75" s="73" t="s">
        <v>67</v>
      </c>
      <c r="C75" s="14" t="s">
        <v>13</v>
      </c>
      <c r="D75" s="37" t="s">
        <v>48</v>
      </c>
      <c r="E75" s="37"/>
      <c r="F75" s="14"/>
      <c r="G75" s="31">
        <f>G76</f>
        <v>0</v>
      </c>
    </row>
    <row r="76" spans="1:7" s="3" customFormat="1" ht="25.5">
      <c r="A76" s="74" t="s">
        <v>59</v>
      </c>
      <c r="B76" s="73" t="s">
        <v>67</v>
      </c>
      <c r="C76" s="14" t="s">
        <v>13</v>
      </c>
      <c r="D76" s="37" t="s">
        <v>48</v>
      </c>
      <c r="E76" s="37" t="s">
        <v>4</v>
      </c>
      <c r="F76" s="18"/>
      <c r="G76" s="31">
        <f>G77+G78</f>
        <v>0</v>
      </c>
    </row>
    <row r="77" spans="1:7" s="3" customFormat="1" ht="12.75">
      <c r="A77" s="19" t="s">
        <v>138</v>
      </c>
      <c r="B77" s="73" t="s">
        <v>144</v>
      </c>
      <c r="C77" s="14" t="s">
        <v>13</v>
      </c>
      <c r="D77" s="37" t="s">
        <v>48</v>
      </c>
      <c r="E77" s="37" t="s">
        <v>4</v>
      </c>
      <c r="F77" s="14">
        <v>244</v>
      </c>
      <c r="G77" s="31"/>
    </row>
    <row r="78" spans="1:7" s="3" customFormat="1" ht="12.75">
      <c r="A78" s="20" t="s">
        <v>26</v>
      </c>
      <c r="B78" s="73" t="s">
        <v>144</v>
      </c>
      <c r="C78" s="14" t="s">
        <v>13</v>
      </c>
      <c r="D78" s="37" t="s">
        <v>48</v>
      </c>
      <c r="E78" s="37" t="s">
        <v>4</v>
      </c>
      <c r="F78" s="14">
        <v>612</v>
      </c>
      <c r="G78" s="31"/>
    </row>
    <row r="79" spans="1:7" s="3" customFormat="1" ht="12.75">
      <c r="A79" s="27" t="s">
        <v>15</v>
      </c>
      <c r="B79" s="6" t="s">
        <v>67</v>
      </c>
      <c r="C79" s="29" t="s">
        <v>16</v>
      </c>
      <c r="D79" s="37"/>
      <c r="E79" s="37"/>
      <c r="F79" s="29"/>
      <c r="G79" s="31">
        <f>G80+G83</f>
        <v>4062</v>
      </c>
    </row>
    <row r="80" spans="1:7" s="3" customFormat="1" ht="12.75">
      <c r="A80" s="74" t="s">
        <v>60</v>
      </c>
      <c r="B80" s="6" t="s">
        <v>67</v>
      </c>
      <c r="C80" s="29" t="s">
        <v>16</v>
      </c>
      <c r="D80" s="37" t="s">
        <v>48</v>
      </c>
      <c r="E80" s="37"/>
      <c r="F80" s="29"/>
      <c r="G80" s="31">
        <f>G81</f>
        <v>0</v>
      </c>
    </row>
    <row r="81" spans="1:7" s="3" customFormat="1" ht="25.5">
      <c r="A81" s="74" t="s">
        <v>59</v>
      </c>
      <c r="B81" s="6" t="s">
        <v>67</v>
      </c>
      <c r="C81" s="29" t="s">
        <v>16</v>
      </c>
      <c r="D81" s="37" t="s">
        <v>48</v>
      </c>
      <c r="E81" s="37" t="s">
        <v>4</v>
      </c>
      <c r="F81" s="29"/>
      <c r="G81" s="31">
        <f>G82</f>
        <v>0</v>
      </c>
    </row>
    <row r="82" spans="1:7" s="3" customFormat="1" ht="12.75">
      <c r="A82" s="19" t="s">
        <v>138</v>
      </c>
      <c r="B82" s="6" t="s">
        <v>144</v>
      </c>
      <c r="C82" s="29" t="s">
        <v>16</v>
      </c>
      <c r="D82" s="37" t="s">
        <v>48</v>
      </c>
      <c r="E82" s="37" t="s">
        <v>4</v>
      </c>
      <c r="F82" s="29">
        <v>244</v>
      </c>
      <c r="G82" s="31"/>
    </row>
    <row r="83" spans="1:7" s="3" customFormat="1" ht="12.75">
      <c r="A83" s="19" t="s">
        <v>145</v>
      </c>
      <c r="B83" s="6" t="s">
        <v>67</v>
      </c>
      <c r="C83" s="29" t="s">
        <v>16</v>
      </c>
      <c r="D83" s="37" t="s">
        <v>77</v>
      </c>
      <c r="E83" s="37"/>
      <c r="F83" s="29"/>
      <c r="G83" s="31">
        <f>G84</f>
        <v>4062</v>
      </c>
    </row>
    <row r="84" spans="1:7" s="3" customFormat="1" ht="12.75">
      <c r="A84" s="19" t="s">
        <v>146</v>
      </c>
      <c r="B84" s="6" t="s">
        <v>67</v>
      </c>
      <c r="C84" s="29" t="s">
        <v>16</v>
      </c>
      <c r="D84" s="37" t="s">
        <v>77</v>
      </c>
      <c r="E84" s="37" t="s">
        <v>25</v>
      </c>
      <c r="F84" s="29"/>
      <c r="G84" s="31">
        <f>SUM(G85:G88)</f>
        <v>4062</v>
      </c>
    </row>
    <row r="85" spans="1:9" s="3" customFormat="1" ht="12.75">
      <c r="A85" s="19" t="s">
        <v>138</v>
      </c>
      <c r="B85" s="6" t="s">
        <v>147</v>
      </c>
      <c r="C85" s="29" t="s">
        <v>16</v>
      </c>
      <c r="D85" s="37" t="s">
        <v>77</v>
      </c>
      <c r="E85" s="37" t="s">
        <v>25</v>
      </c>
      <c r="F85" s="29">
        <v>244</v>
      </c>
      <c r="G85" s="31"/>
      <c r="I85" s="8"/>
    </row>
    <row r="86" spans="1:7" s="3" customFormat="1" ht="12.75">
      <c r="A86" s="19" t="s">
        <v>138</v>
      </c>
      <c r="B86" s="6" t="s">
        <v>148</v>
      </c>
      <c r="C86" s="29" t="s">
        <v>16</v>
      </c>
      <c r="D86" s="37" t="s">
        <v>77</v>
      </c>
      <c r="E86" s="37" t="s">
        <v>25</v>
      </c>
      <c r="F86" s="29">
        <v>244</v>
      </c>
      <c r="G86" s="31"/>
    </row>
    <row r="87" spans="1:7" s="3" customFormat="1" ht="38.25">
      <c r="A87" s="75" t="s">
        <v>82</v>
      </c>
      <c r="B87" s="6" t="s">
        <v>147</v>
      </c>
      <c r="C87" s="29" t="s">
        <v>16</v>
      </c>
      <c r="D87" s="37" t="s">
        <v>77</v>
      </c>
      <c r="E87" s="37" t="s">
        <v>25</v>
      </c>
      <c r="F87" s="29">
        <v>521</v>
      </c>
      <c r="G87" s="31">
        <v>623.3</v>
      </c>
    </row>
    <row r="88" spans="1:7" s="3" customFormat="1" ht="38.25">
      <c r="A88" s="75" t="s">
        <v>82</v>
      </c>
      <c r="B88" s="6" t="s">
        <v>148</v>
      </c>
      <c r="C88" s="29" t="s">
        <v>16</v>
      </c>
      <c r="D88" s="37" t="s">
        <v>77</v>
      </c>
      <c r="E88" s="37" t="s">
        <v>25</v>
      </c>
      <c r="F88" s="29">
        <v>521</v>
      </c>
      <c r="G88" s="31">
        <v>3438.7</v>
      </c>
    </row>
    <row r="89" spans="1:7" s="3" customFormat="1" ht="89.25">
      <c r="A89" s="76" t="s">
        <v>86</v>
      </c>
      <c r="B89" s="42" t="s">
        <v>68</v>
      </c>
      <c r="C89" s="24"/>
      <c r="D89" s="77"/>
      <c r="E89" s="77"/>
      <c r="F89" s="24"/>
      <c r="G89" s="26">
        <f>G90</f>
        <v>34</v>
      </c>
    </row>
    <row r="90" spans="1:7" s="3" customFormat="1" ht="12.75">
      <c r="A90" s="27" t="s">
        <v>15</v>
      </c>
      <c r="B90" s="6" t="s">
        <v>68</v>
      </c>
      <c r="C90" s="29" t="s">
        <v>16</v>
      </c>
      <c r="D90" s="37"/>
      <c r="E90" s="30"/>
      <c r="F90" s="29"/>
      <c r="G90" s="31">
        <f>G91</f>
        <v>34</v>
      </c>
    </row>
    <row r="91" spans="1:7" s="3" customFormat="1" ht="25.5">
      <c r="A91" s="74" t="s">
        <v>42</v>
      </c>
      <c r="B91" s="6" t="s">
        <v>68</v>
      </c>
      <c r="C91" s="29" t="s">
        <v>16</v>
      </c>
      <c r="D91" s="33" t="s">
        <v>4</v>
      </c>
      <c r="E91" s="30"/>
      <c r="F91" s="29"/>
      <c r="G91" s="31">
        <f>G99+G92</f>
        <v>34</v>
      </c>
    </row>
    <row r="92" spans="1:7" s="3" customFormat="1" ht="25.5">
      <c r="A92" s="78" t="s">
        <v>41</v>
      </c>
      <c r="B92" s="6" t="s">
        <v>68</v>
      </c>
      <c r="C92" s="29" t="s">
        <v>16</v>
      </c>
      <c r="D92" s="33" t="s">
        <v>4</v>
      </c>
      <c r="E92" s="34" t="s">
        <v>22</v>
      </c>
      <c r="F92" s="29"/>
      <c r="G92" s="31">
        <f>G93+G95+G97</f>
        <v>34</v>
      </c>
    </row>
    <row r="93" spans="1:7" s="3" customFormat="1" ht="38.25">
      <c r="A93" s="75" t="s">
        <v>149</v>
      </c>
      <c r="B93" s="6" t="s">
        <v>150</v>
      </c>
      <c r="C93" s="29" t="s">
        <v>16</v>
      </c>
      <c r="D93" s="33" t="s">
        <v>4</v>
      </c>
      <c r="E93" s="34" t="s">
        <v>22</v>
      </c>
      <c r="F93" s="29"/>
      <c r="G93" s="31">
        <f>G94</f>
        <v>29</v>
      </c>
    </row>
    <row r="94" spans="1:7" s="3" customFormat="1" ht="12.75">
      <c r="A94" s="19" t="s">
        <v>138</v>
      </c>
      <c r="B94" s="6" t="s">
        <v>151</v>
      </c>
      <c r="C94" s="29" t="s">
        <v>16</v>
      </c>
      <c r="D94" s="33" t="s">
        <v>4</v>
      </c>
      <c r="E94" s="34" t="s">
        <v>22</v>
      </c>
      <c r="F94" s="29">
        <v>244</v>
      </c>
      <c r="G94" s="31">
        <v>29</v>
      </c>
    </row>
    <row r="95" spans="1:7" s="3" customFormat="1" ht="25.5">
      <c r="A95" s="79" t="s">
        <v>152</v>
      </c>
      <c r="B95" s="6" t="s">
        <v>153</v>
      </c>
      <c r="C95" s="29" t="s">
        <v>16</v>
      </c>
      <c r="D95" s="33" t="s">
        <v>4</v>
      </c>
      <c r="E95" s="34" t="s">
        <v>22</v>
      </c>
      <c r="F95" s="29"/>
      <c r="G95" s="31">
        <f>G96</f>
        <v>0</v>
      </c>
    </row>
    <row r="96" spans="1:7" s="3" customFormat="1" ht="12.75">
      <c r="A96" s="19" t="s">
        <v>138</v>
      </c>
      <c r="B96" s="6" t="s">
        <v>154</v>
      </c>
      <c r="C96" s="29" t="s">
        <v>16</v>
      </c>
      <c r="D96" s="33" t="s">
        <v>4</v>
      </c>
      <c r="E96" s="34" t="s">
        <v>22</v>
      </c>
      <c r="F96" s="29">
        <v>244</v>
      </c>
      <c r="G96" s="31"/>
    </row>
    <row r="97" spans="1:7" s="3" customFormat="1" ht="38.25">
      <c r="A97" s="80" t="s">
        <v>155</v>
      </c>
      <c r="B97" s="6" t="s">
        <v>156</v>
      </c>
      <c r="C97" s="29" t="s">
        <v>16</v>
      </c>
      <c r="D97" s="33" t="s">
        <v>4</v>
      </c>
      <c r="E97" s="34" t="s">
        <v>22</v>
      </c>
      <c r="F97" s="29"/>
      <c r="G97" s="31">
        <f>G98</f>
        <v>5</v>
      </c>
    </row>
    <row r="98" spans="1:7" s="3" customFormat="1" ht="12.75">
      <c r="A98" s="19" t="s">
        <v>138</v>
      </c>
      <c r="B98" s="6" t="s">
        <v>156</v>
      </c>
      <c r="C98" s="29" t="s">
        <v>16</v>
      </c>
      <c r="D98" s="33" t="s">
        <v>4</v>
      </c>
      <c r="E98" s="34" t="s">
        <v>22</v>
      </c>
      <c r="F98" s="29">
        <v>244</v>
      </c>
      <c r="G98" s="31">
        <v>5</v>
      </c>
    </row>
    <row r="99" spans="1:12" s="3" customFormat="1" ht="38.25">
      <c r="A99" s="75" t="s">
        <v>157</v>
      </c>
      <c r="B99" s="6" t="s">
        <v>158</v>
      </c>
      <c r="C99" s="29" t="s">
        <v>16</v>
      </c>
      <c r="D99" s="33" t="s">
        <v>4</v>
      </c>
      <c r="E99" s="34" t="s">
        <v>44</v>
      </c>
      <c r="F99" s="29"/>
      <c r="G99" s="31">
        <f>G100+G101</f>
        <v>0</v>
      </c>
      <c r="L99" s="22"/>
    </row>
    <row r="100" spans="1:7" s="4" customFormat="1" ht="38.25">
      <c r="A100" s="75" t="s">
        <v>82</v>
      </c>
      <c r="B100" s="6" t="s">
        <v>159</v>
      </c>
      <c r="C100" s="29" t="s">
        <v>16</v>
      </c>
      <c r="D100" s="33" t="s">
        <v>4</v>
      </c>
      <c r="E100" s="34" t="s">
        <v>44</v>
      </c>
      <c r="F100" s="29">
        <v>521</v>
      </c>
      <c r="G100" s="31"/>
    </row>
    <row r="101" spans="1:7" s="4" customFormat="1" ht="12.75">
      <c r="A101" s="19" t="s">
        <v>138</v>
      </c>
      <c r="B101" s="6" t="s">
        <v>160</v>
      </c>
      <c r="C101" s="29" t="s">
        <v>16</v>
      </c>
      <c r="D101" s="33" t="s">
        <v>4</v>
      </c>
      <c r="E101" s="34" t="s">
        <v>44</v>
      </c>
      <c r="F101" s="29">
        <v>244</v>
      </c>
      <c r="G101" s="31"/>
    </row>
    <row r="102" spans="1:7" s="4" customFormat="1" ht="40.5">
      <c r="A102" s="41" t="s">
        <v>87</v>
      </c>
      <c r="B102" s="42" t="s">
        <v>69</v>
      </c>
      <c r="C102" s="24"/>
      <c r="D102" s="43"/>
      <c r="E102" s="44"/>
      <c r="F102" s="24"/>
      <c r="G102" s="26">
        <f>G103</f>
        <v>2761.2</v>
      </c>
    </row>
    <row r="103" spans="1:7" s="4" customFormat="1" ht="12.75">
      <c r="A103" s="27" t="s">
        <v>15</v>
      </c>
      <c r="B103" s="6" t="s">
        <v>69</v>
      </c>
      <c r="C103" s="29" t="s">
        <v>16</v>
      </c>
      <c r="D103" s="33"/>
      <c r="E103" s="34"/>
      <c r="F103" s="29"/>
      <c r="G103" s="31">
        <f>G114+G119+G108+G104</f>
        <v>2761.2</v>
      </c>
    </row>
    <row r="104" spans="1:7" s="4" customFormat="1" ht="12.75">
      <c r="A104" s="38" t="s">
        <v>7</v>
      </c>
      <c r="B104" s="6" t="s">
        <v>69</v>
      </c>
      <c r="C104" s="29" t="s">
        <v>16</v>
      </c>
      <c r="D104" s="33" t="s">
        <v>44</v>
      </c>
      <c r="E104" s="34"/>
      <c r="F104" s="29"/>
      <c r="G104" s="31">
        <f>G105</f>
        <v>0</v>
      </c>
    </row>
    <row r="105" spans="1:7" s="4" customFormat="1" ht="12.75">
      <c r="A105" s="81" t="s">
        <v>49</v>
      </c>
      <c r="B105" s="6" t="s">
        <v>69</v>
      </c>
      <c r="C105" s="29" t="s">
        <v>16</v>
      </c>
      <c r="D105" s="33" t="s">
        <v>44</v>
      </c>
      <c r="E105" s="39" t="s">
        <v>48</v>
      </c>
      <c r="F105" s="29"/>
      <c r="G105" s="31">
        <f>G106</f>
        <v>0</v>
      </c>
    </row>
    <row r="106" spans="1:7" s="3" customFormat="1" ht="12.75">
      <c r="A106" s="79" t="s">
        <v>161</v>
      </c>
      <c r="B106" s="6" t="s">
        <v>162</v>
      </c>
      <c r="C106" s="29" t="s">
        <v>16</v>
      </c>
      <c r="D106" s="33" t="s">
        <v>44</v>
      </c>
      <c r="E106" s="39" t="s">
        <v>48</v>
      </c>
      <c r="F106" s="29"/>
      <c r="G106" s="31">
        <f>SUM(G107)</f>
        <v>0</v>
      </c>
    </row>
    <row r="107" spans="1:7" s="3" customFormat="1" ht="12.75">
      <c r="A107" s="19" t="s">
        <v>138</v>
      </c>
      <c r="B107" s="6" t="s">
        <v>163</v>
      </c>
      <c r="C107" s="29" t="s">
        <v>16</v>
      </c>
      <c r="D107" s="33" t="s">
        <v>44</v>
      </c>
      <c r="E107" s="39" t="s">
        <v>48</v>
      </c>
      <c r="F107" s="29">
        <v>244</v>
      </c>
      <c r="G107" s="31"/>
    </row>
    <row r="108" spans="1:7" s="3" customFormat="1" ht="12.75">
      <c r="A108" s="82" t="s">
        <v>8</v>
      </c>
      <c r="B108" s="6" t="s">
        <v>162</v>
      </c>
      <c r="C108" s="29" t="s">
        <v>16</v>
      </c>
      <c r="D108" s="33" t="s">
        <v>5</v>
      </c>
      <c r="E108" s="34"/>
      <c r="F108" s="29"/>
      <c r="G108" s="31">
        <f>G109</f>
        <v>199.5</v>
      </c>
    </row>
    <row r="109" spans="1:7" s="3" customFormat="1" ht="12.75">
      <c r="A109" s="82" t="s">
        <v>164</v>
      </c>
      <c r="B109" s="6" t="s">
        <v>162</v>
      </c>
      <c r="C109" s="29" t="s">
        <v>16</v>
      </c>
      <c r="D109" s="33" t="s">
        <v>5</v>
      </c>
      <c r="E109" s="33" t="s">
        <v>5</v>
      </c>
      <c r="F109" s="29"/>
      <c r="G109" s="31">
        <f>G110</f>
        <v>199.5</v>
      </c>
    </row>
    <row r="110" spans="1:7" s="3" customFormat="1" ht="12.75">
      <c r="A110" s="79" t="s">
        <v>161</v>
      </c>
      <c r="B110" s="6" t="s">
        <v>162</v>
      </c>
      <c r="C110" s="29" t="s">
        <v>16</v>
      </c>
      <c r="D110" s="33" t="s">
        <v>5</v>
      </c>
      <c r="E110" s="33" t="s">
        <v>5</v>
      </c>
      <c r="F110" s="29"/>
      <c r="G110" s="31">
        <f>SUM(G111:G113)</f>
        <v>199.5</v>
      </c>
    </row>
    <row r="111" spans="1:7" s="3" customFormat="1" ht="12.75">
      <c r="A111" s="19" t="s">
        <v>138</v>
      </c>
      <c r="B111" s="6" t="s">
        <v>163</v>
      </c>
      <c r="C111" s="29" t="s">
        <v>16</v>
      </c>
      <c r="D111" s="33" t="s">
        <v>5</v>
      </c>
      <c r="E111" s="33" t="s">
        <v>5</v>
      </c>
      <c r="F111" s="29">
        <v>244</v>
      </c>
      <c r="G111" s="31">
        <v>30</v>
      </c>
    </row>
    <row r="112" spans="1:7" s="3" customFormat="1" ht="12.75">
      <c r="A112" s="19" t="s">
        <v>138</v>
      </c>
      <c r="B112" s="6" t="s">
        <v>165</v>
      </c>
      <c r="C112" s="29" t="s">
        <v>16</v>
      </c>
      <c r="D112" s="33" t="s">
        <v>5</v>
      </c>
      <c r="E112" s="33" t="s">
        <v>5</v>
      </c>
      <c r="F112" s="29">
        <v>244</v>
      </c>
      <c r="G112" s="31">
        <v>0</v>
      </c>
    </row>
    <row r="113" spans="1:7" s="3" customFormat="1" ht="38.25">
      <c r="A113" s="75" t="s">
        <v>82</v>
      </c>
      <c r="B113" s="6" t="s">
        <v>165</v>
      </c>
      <c r="C113" s="29" t="s">
        <v>16</v>
      </c>
      <c r="D113" s="33" t="s">
        <v>5</v>
      </c>
      <c r="E113" s="33" t="s">
        <v>5</v>
      </c>
      <c r="F113" s="29">
        <v>521</v>
      </c>
      <c r="G113" s="31">
        <v>169.5</v>
      </c>
    </row>
    <row r="114" spans="1:7" s="3" customFormat="1" ht="12.75">
      <c r="A114" s="45" t="s">
        <v>46</v>
      </c>
      <c r="B114" s="6" t="s">
        <v>69</v>
      </c>
      <c r="C114" s="29" t="s">
        <v>16</v>
      </c>
      <c r="D114" s="33" t="s">
        <v>45</v>
      </c>
      <c r="E114" s="34"/>
      <c r="F114" s="29"/>
      <c r="G114" s="31">
        <f>G115</f>
        <v>190.5</v>
      </c>
    </row>
    <row r="115" spans="1:7" s="3" customFormat="1" ht="12.75">
      <c r="A115" s="45" t="s">
        <v>47</v>
      </c>
      <c r="B115" s="6" t="s">
        <v>69</v>
      </c>
      <c r="C115" s="29" t="s">
        <v>16</v>
      </c>
      <c r="D115" s="33" t="s">
        <v>45</v>
      </c>
      <c r="E115" s="34" t="s">
        <v>25</v>
      </c>
      <c r="F115" s="29"/>
      <c r="G115" s="31">
        <f>G118+G117</f>
        <v>190.5</v>
      </c>
    </row>
    <row r="116" spans="1:7" s="4" customFormat="1" ht="25.5">
      <c r="A116" s="83" t="s">
        <v>166</v>
      </c>
      <c r="B116" s="6" t="s">
        <v>167</v>
      </c>
      <c r="C116" s="29" t="s">
        <v>16</v>
      </c>
      <c r="D116" s="33" t="s">
        <v>45</v>
      </c>
      <c r="E116" s="34" t="s">
        <v>25</v>
      </c>
      <c r="F116" s="29"/>
      <c r="G116" s="31">
        <f>G117+G118</f>
        <v>190.5</v>
      </c>
    </row>
    <row r="117" spans="1:7" s="4" customFormat="1" ht="38.25">
      <c r="A117" s="45" t="s">
        <v>135</v>
      </c>
      <c r="B117" s="6" t="s">
        <v>168</v>
      </c>
      <c r="C117" s="29" t="s">
        <v>16</v>
      </c>
      <c r="D117" s="33" t="s">
        <v>45</v>
      </c>
      <c r="E117" s="34" t="s">
        <v>25</v>
      </c>
      <c r="F117" s="29">
        <v>123</v>
      </c>
      <c r="G117" s="31">
        <v>144.5</v>
      </c>
    </row>
    <row r="118" spans="1:7" s="4" customFormat="1" ht="12.75">
      <c r="A118" s="19" t="s">
        <v>138</v>
      </c>
      <c r="B118" s="6" t="s">
        <v>168</v>
      </c>
      <c r="C118" s="29" t="s">
        <v>16</v>
      </c>
      <c r="D118" s="33" t="s">
        <v>45</v>
      </c>
      <c r="E118" s="34" t="s">
        <v>25</v>
      </c>
      <c r="F118" s="29">
        <v>244</v>
      </c>
      <c r="G118" s="31">
        <v>46</v>
      </c>
    </row>
    <row r="119" spans="1:7" s="4" customFormat="1" ht="12.75">
      <c r="A119" s="65" t="s">
        <v>12</v>
      </c>
      <c r="B119" s="6" t="s">
        <v>167</v>
      </c>
      <c r="C119" s="29" t="s">
        <v>13</v>
      </c>
      <c r="D119" s="33"/>
      <c r="E119" s="34"/>
      <c r="F119" s="29"/>
      <c r="G119" s="31">
        <f>G120</f>
        <v>2371.2</v>
      </c>
    </row>
    <row r="120" spans="1:9" s="4" customFormat="1" ht="12.75">
      <c r="A120" s="45" t="s">
        <v>46</v>
      </c>
      <c r="B120" s="6" t="s">
        <v>167</v>
      </c>
      <c r="C120" s="29" t="s">
        <v>13</v>
      </c>
      <c r="D120" s="33" t="s">
        <v>45</v>
      </c>
      <c r="E120" s="34"/>
      <c r="F120" s="29"/>
      <c r="G120" s="31">
        <f>G121</f>
        <v>2371.2</v>
      </c>
      <c r="I120" s="7"/>
    </row>
    <row r="121" spans="1:7" s="4" customFormat="1" ht="12.75">
      <c r="A121" s="45" t="s">
        <v>47</v>
      </c>
      <c r="B121" s="6" t="s">
        <v>167</v>
      </c>
      <c r="C121" s="29" t="s">
        <v>13</v>
      </c>
      <c r="D121" s="33" t="s">
        <v>45</v>
      </c>
      <c r="E121" s="34" t="s">
        <v>25</v>
      </c>
      <c r="F121" s="29"/>
      <c r="G121" s="31">
        <f>G122+G123</f>
        <v>2371.2</v>
      </c>
    </row>
    <row r="122" spans="1:7" s="4" customFormat="1" ht="12.75">
      <c r="A122" s="32" t="s">
        <v>26</v>
      </c>
      <c r="B122" s="6" t="s">
        <v>168</v>
      </c>
      <c r="C122" s="29" t="s">
        <v>13</v>
      </c>
      <c r="D122" s="33" t="s">
        <v>45</v>
      </c>
      <c r="E122" s="34" t="s">
        <v>25</v>
      </c>
      <c r="F122" s="29">
        <v>612</v>
      </c>
      <c r="G122" s="31">
        <v>483.5</v>
      </c>
    </row>
    <row r="123" spans="1:7" s="4" customFormat="1" ht="12.75">
      <c r="A123" s="32" t="s">
        <v>26</v>
      </c>
      <c r="B123" s="6" t="s">
        <v>169</v>
      </c>
      <c r="C123" s="29" t="s">
        <v>13</v>
      </c>
      <c r="D123" s="33" t="s">
        <v>45</v>
      </c>
      <c r="E123" s="34" t="s">
        <v>25</v>
      </c>
      <c r="F123" s="29">
        <v>612</v>
      </c>
      <c r="G123" s="31">
        <v>1887.7</v>
      </c>
    </row>
    <row r="124" spans="1:7" s="4" customFormat="1" ht="27">
      <c r="A124" s="84" t="s">
        <v>50</v>
      </c>
      <c r="B124" s="42" t="s">
        <v>70</v>
      </c>
      <c r="C124" s="24"/>
      <c r="D124" s="43"/>
      <c r="E124" s="44"/>
      <c r="F124" s="24"/>
      <c r="G124" s="26">
        <f>G125</f>
        <v>1726.7</v>
      </c>
    </row>
    <row r="125" spans="1:7" s="4" customFormat="1" ht="25.5">
      <c r="A125" s="65" t="s">
        <v>39</v>
      </c>
      <c r="B125" s="6" t="s">
        <v>70</v>
      </c>
      <c r="C125" s="29" t="s">
        <v>40</v>
      </c>
      <c r="D125" s="33"/>
      <c r="E125" s="34"/>
      <c r="F125" s="29"/>
      <c r="G125" s="31">
        <f>G126</f>
        <v>1726.7</v>
      </c>
    </row>
    <row r="126" spans="1:7" s="4" customFormat="1" ht="12.75">
      <c r="A126" s="32" t="s">
        <v>52</v>
      </c>
      <c r="B126" s="6" t="s">
        <v>70</v>
      </c>
      <c r="C126" s="29" t="s">
        <v>40</v>
      </c>
      <c r="D126" s="33" t="s">
        <v>23</v>
      </c>
      <c r="E126" s="34"/>
      <c r="F126" s="29"/>
      <c r="G126" s="31">
        <f>G127</f>
        <v>1726.7</v>
      </c>
    </row>
    <row r="127" spans="1:7" s="4" customFormat="1" ht="12.75">
      <c r="A127" s="32" t="s">
        <v>53</v>
      </c>
      <c r="B127" s="6" t="s">
        <v>70</v>
      </c>
      <c r="C127" s="29" t="s">
        <v>40</v>
      </c>
      <c r="D127" s="33" t="s">
        <v>23</v>
      </c>
      <c r="E127" s="34" t="s">
        <v>51</v>
      </c>
      <c r="F127" s="29"/>
      <c r="G127" s="31">
        <f>G129</f>
        <v>1726.7</v>
      </c>
    </row>
    <row r="128" spans="1:7" s="3" customFormat="1" ht="12.75">
      <c r="A128" s="49" t="s">
        <v>170</v>
      </c>
      <c r="B128" s="6" t="s">
        <v>171</v>
      </c>
      <c r="C128" s="29" t="s">
        <v>40</v>
      </c>
      <c r="D128" s="33" t="s">
        <v>23</v>
      </c>
      <c r="E128" s="34" t="s">
        <v>51</v>
      </c>
      <c r="F128" s="29">
        <v>500</v>
      </c>
      <c r="G128" s="31"/>
    </row>
    <row r="129" spans="1:7" s="3" customFormat="1" ht="38.25">
      <c r="A129" s="45" t="s">
        <v>82</v>
      </c>
      <c r="B129" s="6" t="s">
        <v>171</v>
      </c>
      <c r="C129" s="29" t="s">
        <v>40</v>
      </c>
      <c r="D129" s="33" t="s">
        <v>23</v>
      </c>
      <c r="E129" s="34" t="s">
        <v>51</v>
      </c>
      <c r="F129" s="29">
        <v>521</v>
      </c>
      <c r="G129" s="31">
        <v>1726.7</v>
      </c>
    </row>
    <row r="130" spans="1:7" s="3" customFormat="1" ht="40.5">
      <c r="A130" s="35" t="s">
        <v>61</v>
      </c>
      <c r="B130" s="36" t="s">
        <v>71</v>
      </c>
      <c r="C130" s="29"/>
      <c r="D130" s="37"/>
      <c r="E130" s="30"/>
      <c r="F130" s="29"/>
      <c r="G130" s="26">
        <f>G131</f>
        <v>6544.6</v>
      </c>
    </row>
    <row r="131" spans="1:7" s="3" customFormat="1" ht="12.75">
      <c r="A131" s="27" t="s">
        <v>15</v>
      </c>
      <c r="B131" s="6" t="s">
        <v>71</v>
      </c>
      <c r="C131" s="29" t="s">
        <v>16</v>
      </c>
      <c r="D131" s="37"/>
      <c r="E131" s="30"/>
      <c r="F131" s="29"/>
      <c r="G131" s="31">
        <f>G132</f>
        <v>6544.6</v>
      </c>
    </row>
    <row r="132" spans="1:7" s="3" customFormat="1" ht="12.75">
      <c r="A132" s="38" t="s">
        <v>20</v>
      </c>
      <c r="B132" s="6" t="s">
        <v>71</v>
      </c>
      <c r="C132" s="29" t="s">
        <v>16</v>
      </c>
      <c r="D132" s="33" t="s">
        <v>19</v>
      </c>
      <c r="E132" s="34"/>
      <c r="F132" s="29"/>
      <c r="G132" s="31">
        <f>G133</f>
        <v>6544.6</v>
      </c>
    </row>
    <row r="133" spans="1:7" s="3" customFormat="1" ht="12.75">
      <c r="A133" s="38" t="s">
        <v>29</v>
      </c>
      <c r="B133" s="6" t="s">
        <v>71</v>
      </c>
      <c r="C133" s="29" t="s">
        <v>16</v>
      </c>
      <c r="D133" s="33" t="s">
        <v>19</v>
      </c>
      <c r="E133" s="39" t="s">
        <v>28</v>
      </c>
      <c r="F133" s="29"/>
      <c r="G133" s="31">
        <f>SUM(G134:G134)</f>
        <v>6544.6</v>
      </c>
    </row>
    <row r="134" spans="1:7" s="3" customFormat="1" ht="12.75">
      <c r="A134" s="19" t="s">
        <v>138</v>
      </c>
      <c r="B134" s="6" t="s">
        <v>172</v>
      </c>
      <c r="C134" s="29" t="s">
        <v>16</v>
      </c>
      <c r="D134" s="33" t="s">
        <v>19</v>
      </c>
      <c r="E134" s="39" t="s">
        <v>28</v>
      </c>
      <c r="F134" s="29">
        <v>244</v>
      </c>
      <c r="G134" s="31">
        <v>6544.6</v>
      </c>
    </row>
    <row r="135" spans="1:7" s="3" customFormat="1" ht="40.5">
      <c r="A135" s="46" t="s">
        <v>88</v>
      </c>
      <c r="B135" s="36" t="s">
        <v>72</v>
      </c>
      <c r="C135" s="29"/>
      <c r="D135" s="29"/>
      <c r="E135" s="30"/>
      <c r="F135" s="29"/>
      <c r="G135" s="26">
        <f>SUM(G136)</f>
        <v>0</v>
      </c>
    </row>
    <row r="136" spans="1:7" s="3" customFormat="1" ht="12.75">
      <c r="A136" s="27" t="s">
        <v>15</v>
      </c>
      <c r="B136" s="47" t="s">
        <v>72</v>
      </c>
      <c r="C136" s="29" t="s">
        <v>16</v>
      </c>
      <c r="D136" s="29"/>
      <c r="E136" s="30"/>
      <c r="F136" s="29"/>
      <c r="G136" s="31">
        <f>SUM(G137)</f>
        <v>0</v>
      </c>
    </row>
    <row r="137" spans="1:7" s="3" customFormat="1" ht="12.75">
      <c r="A137" s="38" t="s">
        <v>20</v>
      </c>
      <c r="B137" s="47" t="s">
        <v>72</v>
      </c>
      <c r="C137" s="29" t="s">
        <v>16</v>
      </c>
      <c r="D137" s="29" t="s">
        <v>19</v>
      </c>
      <c r="E137" s="30"/>
      <c r="F137" s="29"/>
      <c r="G137" s="31">
        <f>SUM(G138)</f>
        <v>0</v>
      </c>
    </row>
    <row r="138" spans="1:7" s="3" customFormat="1" ht="12.75">
      <c r="A138" s="38" t="s">
        <v>21</v>
      </c>
      <c r="B138" s="47" t="s">
        <v>72</v>
      </c>
      <c r="C138" s="29" t="s">
        <v>16</v>
      </c>
      <c r="D138" s="29" t="s">
        <v>19</v>
      </c>
      <c r="E138" s="48" t="s">
        <v>54</v>
      </c>
      <c r="F138" s="29"/>
      <c r="G138" s="31">
        <f>SUM(G139:G139)</f>
        <v>0</v>
      </c>
    </row>
    <row r="139" spans="1:7" s="3" customFormat="1" ht="12.75">
      <c r="A139" s="19" t="s">
        <v>138</v>
      </c>
      <c r="B139" s="47" t="s">
        <v>173</v>
      </c>
      <c r="C139" s="29" t="s">
        <v>16</v>
      </c>
      <c r="D139" s="29" t="s">
        <v>19</v>
      </c>
      <c r="E139" s="48" t="s">
        <v>54</v>
      </c>
      <c r="F139" s="29">
        <v>244</v>
      </c>
      <c r="G139" s="31"/>
    </row>
    <row r="140" spans="1:7" s="3" customFormat="1" ht="40.5">
      <c r="A140" s="61" t="s">
        <v>89</v>
      </c>
      <c r="B140" s="23" t="s">
        <v>73</v>
      </c>
      <c r="C140" s="37"/>
      <c r="D140" s="37"/>
      <c r="E140" s="30"/>
      <c r="F140" s="37"/>
      <c r="G140" s="26">
        <f>SUM(G141)</f>
        <v>0</v>
      </c>
    </row>
    <row r="141" spans="1:7" s="3" customFormat="1" ht="12.75">
      <c r="A141" s="27" t="s">
        <v>15</v>
      </c>
      <c r="B141" s="28" t="s">
        <v>73</v>
      </c>
      <c r="C141" s="29" t="s">
        <v>16</v>
      </c>
      <c r="D141" s="37"/>
      <c r="E141" s="30"/>
      <c r="F141" s="37"/>
      <c r="G141" s="31">
        <f>SUM(G142)</f>
        <v>0</v>
      </c>
    </row>
    <row r="142" spans="1:7" s="3" customFormat="1" ht="12.75">
      <c r="A142" s="38" t="s">
        <v>7</v>
      </c>
      <c r="B142" s="28" t="s">
        <v>73</v>
      </c>
      <c r="C142" s="29" t="s">
        <v>16</v>
      </c>
      <c r="D142" s="29">
        <v>10</v>
      </c>
      <c r="E142" s="30"/>
      <c r="F142" s="37"/>
      <c r="G142" s="31">
        <f>SUM(G143)</f>
        <v>0</v>
      </c>
    </row>
    <row r="143" spans="1:7" s="3" customFormat="1" ht="12.75">
      <c r="A143" s="38" t="s">
        <v>6</v>
      </c>
      <c r="B143" s="28" t="s">
        <v>73</v>
      </c>
      <c r="C143" s="29" t="s">
        <v>16</v>
      </c>
      <c r="D143" s="29">
        <v>10</v>
      </c>
      <c r="E143" s="30" t="s">
        <v>4</v>
      </c>
      <c r="F143" s="37"/>
      <c r="G143" s="31">
        <f>SUM(G144:G145)</f>
        <v>0</v>
      </c>
    </row>
    <row r="144" spans="1:7" s="3" customFormat="1" ht="12.75">
      <c r="A144" s="38" t="s">
        <v>32</v>
      </c>
      <c r="B144" s="28" t="s">
        <v>174</v>
      </c>
      <c r="C144" s="29" t="s">
        <v>16</v>
      </c>
      <c r="D144" s="29">
        <v>10</v>
      </c>
      <c r="E144" s="30" t="s">
        <v>4</v>
      </c>
      <c r="F144" s="29">
        <v>322</v>
      </c>
      <c r="G144" s="31"/>
    </row>
    <row r="145" spans="1:7" s="3" customFormat="1" ht="12.75">
      <c r="A145" s="38" t="s">
        <v>32</v>
      </c>
      <c r="B145" s="28" t="s">
        <v>175</v>
      </c>
      <c r="C145" s="29" t="s">
        <v>16</v>
      </c>
      <c r="D145" s="29">
        <v>10</v>
      </c>
      <c r="E145" s="30" t="s">
        <v>4</v>
      </c>
      <c r="F145" s="29">
        <v>322</v>
      </c>
      <c r="G145" s="31"/>
    </row>
    <row r="146" spans="1:7" s="4" customFormat="1" ht="67.5">
      <c r="A146" s="85" t="s">
        <v>176</v>
      </c>
      <c r="B146" s="23" t="s">
        <v>74</v>
      </c>
      <c r="C146" s="24"/>
      <c r="D146" s="24"/>
      <c r="E146" s="25"/>
      <c r="F146" s="24"/>
      <c r="G146" s="26">
        <f>G147</f>
        <v>0.3</v>
      </c>
    </row>
    <row r="147" spans="1:7" s="4" customFormat="1" ht="12.75">
      <c r="A147" s="27" t="s">
        <v>15</v>
      </c>
      <c r="B147" s="28" t="s">
        <v>74</v>
      </c>
      <c r="C147" s="29" t="s">
        <v>16</v>
      </c>
      <c r="D147" s="29"/>
      <c r="E147" s="30"/>
      <c r="F147" s="29"/>
      <c r="G147" s="31">
        <f>G148</f>
        <v>0.3</v>
      </c>
    </row>
    <row r="148" spans="1:7" s="4" customFormat="1" ht="12.75">
      <c r="A148" s="32" t="s">
        <v>52</v>
      </c>
      <c r="B148" s="28" t="s">
        <v>74</v>
      </c>
      <c r="C148" s="29" t="s">
        <v>16</v>
      </c>
      <c r="D148" s="33" t="s">
        <v>23</v>
      </c>
      <c r="E148" s="34"/>
      <c r="F148" s="29"/>
      <c r="G148" s="31">
        <f>G149</f>
        <v>0.3</v>
      </c>
    </row>
    <row r="149" spans="1:7" s="4" customFormat="1" ht="12.75">
      <c r="A149" s="32" t="s">
        <v>53</v>
      </c>
      <c r="B149" s="28" t="s">
        <v>74</v>
      </c>
      <c r="C149" s="29" t="s">
        <v>16</v>
      </c>
      <c r="D149" s="33" t="s">
        <v>23</v>
      </c>
      <c r="E149" s="34" t="s">
        <v>51</v>
      </c>
      <c r="F149" s="29"/>
      <c r="G149" s="31">
        <f>G150</f>
        <v>0.3</v>
      </c>
    </row>
    <row r="150" spans="1:7" s="4" customFormat="1" ht="12.75">
      <c r="A150" s="19" t="s">
        <v>138</v>
      </c>
      <c r="B150" s="28" t="s">
        <v>177</v>
      </c>
      <c r="C150" s="29" t="s">
        <v>16</v>
      </c>
      <c r="D150" s="33" t="s">
        <v>23</v>
      </c>
      <c r="E150" s="34" t="s">
        <v>51</v>
      </c>
      <c r="F150" s="29">
        <v>244</v>
      </c>
      <c r="G150" s="31">
        <v>0.3</v>
      </c>
    </row>
    <row r="151" spans="1:7" s="4" customFormat="1" ht="40.5">
      <c r="A151" s="46" t="s">
        <v>90</v>
      </c>
      <c r="B151" s="36" t="s">
        <v>75</v>
      </c>
      <c r="C151" s="29"/>
      <c r="D151" s="29"/>
      <c r="E151" s="30"/>
      <c r="F151" s="29"/>
      <c r="G151" s="26">
        <f>SUM(G152)</f>
        <v>15323.5</v>
      </c>
    </row>
    <row r="152" spans="1:7" s="4" customFormat="1" ht="12.75">
      <c r="A152" s="27" t="s">
        <v>15</v>
      </c>
      <c r="B152" s="47" t="s">
        <v>75</v>
      </c>
      <c r="C152" s="29" t="s">
        <v>16</v>
      </c>
      <c r="D152" s="29"/>
      <c r="E152" s="30"/>
      <c r="F152" s="29"/>
      <c r="G152" s="31">
        <f>G153</f>
        <v>15323.5</v>
      </c>
    </row>
    <row r="153" spans="1:7" s="4" customFormat="1" ht="12.75">
      <c r="A153" s="32" t="s">
        <v>33</v>
      </c>
      <c r="B153" s="47" t="s">
        <v>75</v>
      </c>
      <c r="C153" s="29" t="s">
        <v>16</v>
      </c>
      <c r="D153" s="34" t="s">
        <v>28</v>
      </c>
      <c r="E153" s="34"/>
      <c r="F153" s="29"/>
      <c r="G153" s="31">
        <f>G154</f>
        <v>15323.5</v>
      </c>
    </row>
    <row r="154" spans="1:7" s="4" customFormat="1" ht="12.75">
      <c r="A154" s="32" t="s">
        <v>55</v>
      </c>
      <c r="B154" s="47" t="s">
        <v>75</v>
      </c>
      <c r="C154" s="29" t="s">
        <v>16</v>
      </c>
      <c r="D154" s="34" t="s">
        <v>28</v>
      </c>
      <c r="E154" s="48" t="s">
        <v>23</v>
      </c>
      <c r="F154" s="29"/>
      <c r="G154" s="31">
        <f>G155+G166+G171</f>
        <v>15323.5</v>
      </c>
    </row>
    <row r="155" spans="1:7" s="4" customFormat="1" ht="25.5">
      <c r="A155" s="86" t="s">
        <v>178</v>
      </c>
      <c r="B155" s="47" t="s">
        <v>179</v>
      </c>
      <c r="C155" s="29" t="s">
        <v>16</v>
      </c>
      <c r="D155" s="34" t="s">
        <v>28</v>
      </c>
      <c r="E155" s="48" t="s">
        <v>23</v>
      </c>
      <c r="F155" s="29"/>
      <c r="G155" s="31">
        <f>SUM(G156:G165)</f>
        <v>10872.300000000001</v>
      </c>
    </row>
    <row r="156" spans="1:7" s="4" customFormat="1" ht="12.75">
      <c r="A156" s="32" t="s">
        <v>65</v>
      </c>
      <c r="B156" s="47" t="s">
        <v>180</v>
      </c>
      <c r="C156" s="29" t="s">
        <v>16</v>
      </c>
      <c r="D156" s="34" t="s">
        <v>28</v>
      </c>
      <c r="E156" s="48" t="s">
        <v>23</v>
      </c>
      <c r="F156" s="29">
        <v>111</v>
      </c>
      <c r="G156" s="31">
        <v>6778.3</v>
      </c>
    </row>
    <row r="157" spans="1:7" s="4" customFormat="1" ht="12.75">
      <c r="A157" s="32" t="s">
        <v>65</v>
      </c>
      <c r="B157" s="47" t="s">
        <v>181</v>
      </c>
      <c r="C157" s="29" t="s">
        <v>16</v>
      </c>
      <c r="D157" s="34" t="s">
        <v>28</v>
      </c>
      <c r="E157" s="48" t="s">
        <v>23</v>
      </c>
      <c r="F157" s="29">
        <v>111</v>
      </c>
      <c r="G157" s="31">
        <v>248.5</v>
      </c>
    </row>
    <row r="158" spans="1:7" s="4" customFormat="1" ht="25.5">
      <c r="A158" s="49" t="s">
        <v>56</v>
      </c>
      <c r="B158" s="47" t="s">
        <v>180</v>
      </c>
      <c r="C158" s="29" t="s">
        <v>16</v>
      </c>
      <c r="D158" s="30" t="s">
        <v>28</v>
      </c>
      <c r="E158" s="50" t="s">
        <v>23</v>
      </c>
      <c r="F158" s="29">
        <v>112</v>
      </c>
      <c r="G158" s="31">
        <v>449.7</v>
      </c>
    </row>
    <row r="159" spans="1:7" s="4" customFormat="1" ht="25.5">
      <c r="A159" s="49" t="s">
        <v>56</v>
      </c>
      <c r="B159" s="47" t="s">
        <v>182</v>
      </c>
      <c r="C159" s="29" t="s">
        <v>16</v>
      </c>
      <c r="D159" s="30" t="s">
        <v>28</v>
      </c>
      <c r="E159" s="50" t="s">
        <v>23</v>
      </c>
      <c r="F159" s="29">
        <v>112</v>
      </c>
      <c r="G159" s="31">
        <v>15.5</v>
      </c>
    </row>
    <row r="160" spans="1:7" s="4" customFormat="1" ht="38.25">
      <c r="A160" s="49" t="s">
        <v>64</v>
      </c>
      <c r="B160" s="47" t="s">
        <v>180</v>
      </c>
      <c r="C160" s="29" t="s">
        <v>16</v>
      </c>
      <c r="D160" s="30" t="s">
        <v>28</v>
      </c>
      <c r="E160" s="30" t="s">
        <v>23</v>
      </c>
      <c r="F160" s="29">
        <v>119</v>
      </c>
      <c r="G160" s="31">
        <v>1907.4</v>
      </c>
    </row>
    <row r="161" spans="1:7" s="4" customFormat="1" ht="38.25">
      <c r="A161" s="49" t="s">
        <v>64</v>
      </c>
      <c r="B161" s="47" t="s">
        <v>181</v>
      </c>
      <c r="C161" s="29" t="s">
        <v>16</v>
      </c>
      <c r="D161" s="30" t="s">
        <v>28</v>
      </c>
      <c r="E161" s="30" t="s">
        <v>23</v>
      </c>
      <c r="F161" s="29">
        <v>119</v>
      </c>
      <c r="G161" s="31">
        <v>75</v>
      </c>
    </row>
    <row r="162" spans="1:7" s="4" customFormat="1" ht="12.75">
      <c r="A162" s="19" t="s">
        <v>138</v>
      </c>
      <c r="B162" s="47" t="s">
        <v>180</v>
      </c>
      <c r="C162" s="29" t="s">
        <v>16</v>
      </c>
      <c r="D162" s="30" t="s">
        <v>28</v>
      </c>
      <c r="E162" s="30" t="s">
        <v>23</v>
      </c>
      <c r="F162" s="29">
        <v>244</v>
      </c>
      <c r="G162" s="31">
        <v>1035.2</v>
      </c>
    </row>
    <row r="163" spans="1:7" s="4" customFormat="1" ht="12.75">
      <c r="A163" s="19" t="s">
        <v>138</v>
      </c>
      <c r="B163" s="47" t="s">
        <v>183</v>
      </c>
      <c r="C163" s="29" t="s">
        <v>16</v>
      </c>
      <c r="D163" s="30" t="s">
        <v>28</v>
      </c>
      <c r="E163" s="30" t="s">
        <v>23</v>
      </c>
      <c r="F163" s="29">
        <v>244</v>
      </c>
      <c r="G163" s="31">
        <v>228.1</v>
      </c>
    </row>
    <row r="164" spans="1:7" s="4" customFormat="1" ht="25.5">
      <c r="A164" s="32" t="s">
        <v>80</v>
      </c>
      <c r="B164" s="47" t="s">
        <v>180</v>
      </c>
      <c r="C164" s="29" t="s">
        <v>16</v>
      </c>
      <c r="D164" s="30" t="s">
        <v>28</v>
      </c>
      <c r="E164" s="30" t="s">
        <v>23</v>
      </c>
      <c r="F164" s="29">
        <v>321</v>
      </c>
      <c r="G164" s="31">
        <v>114.5</v>
      </c>
    </row>
    <row r="165" spans="1:7" s="4" customFormat="1" ht="12.75">
      <c r="A165" s="32" t="s">
        <v>57</v>
      </c>
      <c r="B165" s="47" t="s">
        <v>180</v>
      </c>
      <c r="C165" s="29" t="s">
        <v>16</v>
      </c>
      <c r="D165" s="30" t="s">
        <v>28</v>
      </c>
      <c r="E165" s="30" t="s">
        <v>23</v>
      </c>
      <c r="F165" s="29">
        <v>850</v>
      </c>
      <c r="G165" s="31">
        <v>20.1</v>
      </c>
    </row>
    <row r="166" spans="1:7" ht="25.5">
      <c r="A166" s="87" t="s">
        <v>184</v>
      </c>
      <c r="B166" s="47" t="s">
        <v>185</v>
      </c>
      <c r="C166" s="29" t="s">
        <v>16</v>
      </c>
      <c r="D166" s="30" t="s">
        <v>28</v>
      </c>
      <c r="E166" s="30" t="s">
        <v>23</v>
      </c>
      <c r="F166" s="29"/>
      <c r="G166" s="31">
        <f>SUM(G167:G170)</f>
        <v>4451.2</v>
      </c>
    </row>
    <row r="167" spans="1:7" ht="12.75">
      <c r="A167" s="19" t="s">
        <v>138</v>
      </c>
      <c r="B167" s="47" t="s">
        <v>186</v>
      </c>
      <c r="C167" s="29" t="s">
        <v>16</v>
      </c>
      <c r="D167" s="30" t="s">
        <v>28</v>
      </c>
      <c r="E167" s="30" t="s">
        <v>23</v>
      </c>
      <c r="F167" s="29">
        <v>244</v>
      </c>
      <c r="G167" s="31">
        <v>10</v>
      </c>
    </row>
    <row r="168" spans="1:7" ht="12.75">
      <c r="A168" s="79" t="s">
        <v>43</v>
      </c>
      <c r="B168" s="47" t="s">
        <v>187</v>
      </c>
      <c r="C168" s="29" t="s">
        <v>16</v>
      </c>
      <c r="D168" s="30" t="s">
        <v>28</v>
      </c>
      <c r="E168" s="30" t="s">
        <v>23</v>
      </c>
      <c r="F168" s="29">
        <v>540</v>
      </c>
      <c r="G168" s="31">
        <v>2384.3</v>
      </c>
    </row>
    <row r="169" spans="1:7" ht="38.25">
      <c r="A169" s="79" t="s">
        <v>82</v>
      </c>
      <c r="B169" s="47" t="s">
        <v>188</v>
      </c>
      <c r="C169" s="29" t="s">
        <v>16</v>
      </c>
      <c r="D169" s="30" t="s">
        <v>28</v>
      </c>
      <c r="E169" s="30" t="s">
        <v>23</v>
      </c>
      <c r="F169" s="29">
        <v>521</v>
      </c>
      <c r="G169" s="31">
        <v>1506</v>
      </c>
    </row>
    <row r="170" spans="1:7" ht="38.25">
      <c r="A170" s="79" t="s">
        <v>82</v>
      </c>
      <c r="B170" s="47" t="s">
        <v>189</v>
      </c>
      <c r="C170" s="29" t="s">
        <v>16</v>
      </c>
      <c r="D170" s="30" t="s">
        <v>28</v>
      </c>
      <c r="E170" s="30" t="s">
        <v>23</v>
      </c>
      <c r="F170" s="29">
        <v>521</v>
      </c>
      <c r="G170" s="31">
        <v>550.9</v>
      </c>
    </row>
    <row r="171" spans="1:7" ht="25.5">
      <c r="A171" s="79" t="s">
        <v>190</v>
      </c>
      <c r="B171" s="47" t="s">
        <v>191</v>
      </c>
      <c r="C171" s="29" t="s">
        <v>16</v>
      </c>
      <c r="D171" s="30" t="s">
        <v>28</v>
      </c>
      <c r="E171" s="30" t="s">
        <v>23</v>
      </c>
      <c r="F171" s="29"/>
      <c r="G171" s="31">
        <f>G172</f>
        <v>0</v>
      </c>
    </row>
    <row r="172" spans="1:7" ht="38.25">
      <c r="A172" s="79" t="s">
        <v>82</v>
      </c>
      <c r="B172" s="47" t="s">
        <v>192</v>
      </c>
      <c r="C172" s="29" t="s">
        <v>16</v>
      </c>
      <c r="D172" s="30" t="s">
        <v>28</v>
      </c>
      <c r="E172" s="30" t="s">
        <v>23</v>
      </c>
      <c r="F172" s="29">
        <v>521</v>
      </c>
      <c r="G172" s="31"/>
    </row>
    <row r="173" spans="1:7" ht="27">
      <c r="A173" s="61" t="s">
        <v>91</v>
      </c>
      <c r="B173" s="62" t="s">
        <v>76</v>
      </c>
      <c r="C173" s="37"/>
      <c r="D173" s="37"/>
      <c r="E173" s="30"/>
      <c r="F173" s="37"/>
      <c r="G173" s="26">
        <f>SUM(G174)</f>
        <v>1134</v>
      </c>
    </row>
    <row r="174" spans="1:7" ht="12.75">
      <c r="A174" s="27" t="s">
        <v>15</v>
      </c>
      <c r="B174" s="28" t="s">
        <v>76</v>
      </c>
      <c r="C174" s="29" t="s">
        <v>16</v>
      </c>
      <c r="D174" s="37"/>
      <c r="E174" s="30"/>
      <c r="F174" s="37"/>
      <c r="G174" s="31">
        <f>SUM(G175)</f>
        <v>1134</v>
      </c>
    </row>
    <row r="175" spans="1:7" ht="12.75">
      <c r="A175" s="38" t="s">
        <v>7</v>
      </c>
      <c r="B175" s="28" t="s">
        <v>76</v>
      </c>
      <c r="C175" s="29" t="s">
        <v>16</v>
      </c>
      <c r="D175" s="29">
        <v>10</v>
      </c>
      <c r="E175" s="30"/>
      <c r="F175" s="37"/>
      <c r="G175" s="31">
        <f>SUM(G176)</f>
        <v>1134</v>
      </c>
    </row>
    <row r="176" spans="1:7" ht="12.75">
      <c r="A176" s="38" t="s">
        <v>6</v>
      </c>
      <c r="B176" s="28" t="s">
        <v>76</v>
      </c>
      <c r="C176" s="29" t="s">
        <v>16</v>
      </c>
      <c r="D176" s="29">
        <v>10</v>
      </c>
      <c r="E176" s="30" t="s">
        <v>4</v>
      </c>
      <c r="F176" s="37"/>
      <c r="G176" s="31">
        <f>G177</f>
        <v>1134</v>
      </c>
    </row>
    <row r="177" spans="1:7" ht="12.75">
      <c r="A177" s="38" t="s">
        <v>32</v>
      </c>
      <c r="B177" s="28" t="s">
        <v>193</v>
      </c>
      <c r="C177" s="29" t="s">
        <v>16</v>
      </c>
      <c r="D177" s="29">
        <v>10</v>
      </c>
      <c r="E177" s="30" t="s">
        <v>4</v>
      </c>
      <c r="F177" s="29">
        <v>322</v>
      </c>
      <c r="G177" s="31">
        <v>1134</v>
      </c>
    </row>
    <row r="178" spans="1:7" ht="40.5">
      <c r="A178" s="85" t="s">
        <v>194</v>
      </c>
      <c r="B178" s="62" t="s">
        <v>84</v>
      </c>
      <c r="C178" s="29"/>
      <c r="D178" s="29"/>
      <c r="E178" s="30"/>
      <c r="F178" s="29"/>
      <c r="G178" s="26">
        <f>G179</f>
        <v>0</v>
      </c>
    </row>
    <row r="179" spans="1:7" ht="12.75">
      <c r="A179" s="27" t="s">
        <v>15</v>
      </c>
      <c r="B179" s="28" t="s">
        <v>84</v>
      </c>
      <c r="C179" s="29" t="s">
        <v>16</v>
      </c>
      <c r="D179" s="29"/>
      <c r="E179" s="30"/>
      <c r="F179" s="29"/>
      <c r="G179" s="31">
        <f>G180</f>
        <v>0</v>
      </c>
    </row>
    <row r="180" spans="1:7" ht="12.75">
      <c r="A180" s="38" t="s">
        <v>52</v>
      </c>
      <c r="B180" s="28" t="s">
        <v>84</v>
      </c>
      <c r="C180" s="29" t="s">
        <v>16</v>
      </c>
      <c r="D180" s="30" t="s">
        <v>23</v>
      </c>
      <c r="E180" s="30"/>
      <c r="F180" s="29"/>
      <c r="G180" s="31">
        <f>G181</f>
        <v>0</v>
      </c>
    </row>
    <row r="181" spans="1:7" ht="12.75">
      <c r="A181" s="38" t="s">
        <v>53</v>
      </c>
      <c r="B181" s="28" t="s">
        <v>84</v>
      </c>
      <c r="C181" s="29" t="s">
        <v>16</v>
      </c>
      <c r="D181" s="30" t="s">
        <v>23</v>
      </c>
      <c r="E181" s="34" t="s">
        <v>51</v>
      </c>
      <c r="F181" s="29"/>
      <c r="G181" s="31">
        <f>G182</f>
        <v>0</v>
      </c>
    </row>
    <row r="182" spans="1:7" ht="12.75">
      <c r="A182" s="19" t="s">
        <v>138</v>
      </c>
      <c r="B182" s="28" t="s">
        <v>195</v>
      </c>
      <c r="C182" s="29" t="s">
        <v>16</v>
      </c>
      <c r="D182" s="30" t="s">
        <v>23</v>
      </c>
      <c r="E182" s="34" t="s">
        <v>51</v>
      </c>
      <c r="F182" s="29">
        <v>244</v>
      </c>
      <c r="G182" s="31"/>
    </row>
    <row r="183" spans="1:7" ht="40.5">
      <c r="A183" s="85" t="s">
        <v>196</v>
      </c>
      <c r="B183" s="62" t="s">
        <v>83</v>
      </c>
      <c r="C183" s="47"/>
      <c r="D183" s="50"/>
      <c r="E183" s="47"/>
      <c r="F183" s="52"/>
      <c r="G183" s="26">
        <f aca="true" t="shared" si="0" ref="G183:G190">G184</f>
        <v>192.6</v>
      </c>
    </row>
    <row r="184" spans="1:7" ht="12.75">
      <c r="A184" s="27" t="s">
        <v>15</v>
      </c>
      <c r="B184" s="28" t="s">
        <v>83</v>
      </c>
      <c r="C184" s="29" t="s">
        <v>16</v>
      </c>
      <c r="D184" s="50"/>
      <c r="E184" s="47"/>
      <c r="F184" s="52"/>
      <c r="G184" s="31">
        <f t="shared" si="0"/>
        <v>192.6</v>
      </c>
    </row>
    <row r="185" spans="1:7" ht="12.75">
      <c r="A185" s="38" t="s">
        <v>52</v>
      </c>
      <c r="B185" s="28" t="s">
        <v>83</v>
      </c>
      <c r="C185" s="29" t="s">
        <v>16</v>
      </c>
      <c r="D185" s="30" t="s">
        <v>23</v>
      </c>
      <c r="E185" s="47"/>
      <c r="F185" s="52"/>
      <c r="G185" s="31">
        <f t="shared" si="0"/>
        <v>192.6</v>
      </c>
    </row>
    <row r="186" spans="1:7" ht="12.75">
      <c r="A186" s="38" t="s">
        <v>53</v>
      </c>
      <c r="B186" s="28" t="s">
        <v>83</v>
      </c>
      <c r="C186" s="29" t="s">
        <v>16</v>
      </c>
      <c r="D186" s="30" t="s">
        <v>23</v>
      </c>
      <c r="E186" s="34" t="s">
        <v>51</v>
      </c>
      <c r="F186" s="52"/>
      <c r="G186" s="31">
        <f t="shared" si="0"/>
        <v>192.6</v>
      </c>
    </row>
    <row r="187" spans="1:7" ht="12.75">
      <c r="A187" s="19" t="s">
        <v>138</v>
      </c>
      <c r="B187" s="28" t="s">
        <v>197</v>
      </c>
      <c r="C187" s="29" t="s">
        <v>16</v>
      </c>
      <c r="D187" s="30" t="s">
        <v>23</v>
      </c>
      <c r="E187" s="34" t="s">
        <v>51</v>
      </c>
      <c r="F187" s="29">
        <v>244</v>
      </c>
      <c r="G187" s="31">
        <v>192.6</v>
      </c>
    </row>
    <row r="188" spans="1:7" ht="31.5" customHeight="1">
      <c r="A188" s="85" t="s">
        <v>198</v>
      </c>
      <c r="B188" s="62" t="s">
        <v>199</v>
      </c>
      <c r="C188" s="47"/>
      <c r="D188" s="50"/>
      <c r="E188" s="47"/>
      <c r="F188" s="52"/>
      <c r="G188" s="26">
        <f t="shared" si="0"/>
        <v>10686.7</v>
      </c>
    </row>
    <row r="189" spans="1:7" ht="12.75">
      <c r="A189" s="27" t="s">
        <v>15</v>
      </c>
      <c r="B189" s="28" t="s">
        <v>199</v>
      </c>
      <c r="C189" s="29" t="s">
        <v>16</v>
      </c>
      <c r="D189" s="50"/>
      <c r="E189" s="47"/>
      <c r="F189" s="52"/>
      <c r="G189" s="31">
        <f t="shared" si="0"/>
        <v>10686.7</v>
      </c>
    </row>
    <row r="190" spans="1:7" ht="12.75">
      <c r="A190" s="38" t="s">
        <v>145</v>
      </c>
      <c r="B190" s="28" t="s">
        <v>199</v>
      </c>
      <c r="C190" s="29" t="s">
        <v>16</v>
      </c>
      <c r="D190" s="30" t="s">
        <v>77</v>
      </c>
      <c r="E190" s="47"/>
      <c r="F190" s="52"/>
      <c r="G190" s="31">
        <f t="shared" si="0"/>
        <v>10686.7</v>
      </c>
    </row>
    <row r="191" spans="1:7" ht="12.75">
      <c r="A191" s="38" t="s">
        <v>200</v>
      </c>
      <c r="B191" s="28" t="s">
        <v>199</v>
      </c>
      <c r="C191" s="29" t="s">
        <v>16</v>
      </c>
      <c r="D191" s="30" t="s">
        <v>77</v>
      </c>
      <c r="E191" s="30" t="s">
        <v>4</v>
      </c>
      <c r="F191" s="52"/>
      <c r="G191" s="31">
        <f>SUM(G192:G194)</f>
        <v>10686.7</v>
      </c>
    </row>
    <row r="192" spans="1:7" ht="12.75">
      <c r="A192" s="19" t="s">
        <v>138</v>
      </c>
      <c r="B192" s="28" t="s">
        <v>201</v>
      </c>
      <c r="C192" s="29" t="s">
        <v>16</v>
      </c>
      <c r="D192" s="30" t="s">
        <v>77</v>
      </c>
      <c r="E192" s="30" t="s">
        <v>4</v>
      </c>
      <c r="F192" s="29">
        <v>244</v>
      </c>
      <c r="G192" s="31"/>
    </row>
    <row r="193" spans="1:7" ht="12.75">
      <c r="A193" s="79" t="s">
        <v>43</v>
      </c>
      <c r="B193" s="28" t="s">
        <v>201</v>
      </c>
      <c r="C193" s="29" t="s">
        <v>16</v>
      </c>
      <c r="D193" s="30" t="s">
        <v>77</v>
      </c>
      <c r="E193" s="30" t="s">
        <v>4</v>
      </c>
      <c r="F193" s="29">
        <v>540</v>
      </c>
      <c r="G193" s="31"/>
    </row>
    <row r="194" spans="1:7" ht="12.75">
      <c r="A194" s="79" t="s">
        <v>43</v>
      </c>
      <c r="B194" s="28" t="s">
        <v>202</v>
      </c>
      <c r="C194" s="29" t="s">
        <v>16</v>
      </c>
      <c r="D194" s="30" t="s">
        <v>77</v>
      </c>
      <c r="E194" s="30" t="s">
        <v>4</v>
      </c>
      <c r="F194" s="29">
        <v>540</v>
      </c>
      <c r="G194" s="31">
        <v>10686.7</v>
      </c>
    </row>
    <row r="195" spans="1:7" ht="27">
      <c r="A195" s="85" t="s">
        <v>203</v>
      </c>
      <c r="B195" s="62" t="s">
        <v>204</v>
      </c>
      <c r="C195" s="47"/>
      <c r="D195" s="50"/>
      <c r="E195" s="47"/>
      <c r="F195" s="52"/>
      <c r="G195" s="26">
        <f>G196</f>
        <v>0</v>
      </c>
    </row>
    <row r="196" spans="1:7" ht="38.25">
      <c r="A196" s="65" t="s">
        <v>205</v>
      </c>
      <c r="B196" s="28" t="s">
        <v>204</v>
      </c>
      <c r="C196" s="29">
        <v>165</v>
      </c>
      <c r="D196" s="50"/>
      <c r="E196" s="47"/>
      <c r="F196" s="52"/>
      <c r="G196" s="31">
        <f>G197</f>
        <v>0</v>
      </c>
    </row>
    <row r="197" spans="1:7" ht="12.75">
      <c r="A197" s="38" t="s">
        <v>145</v>
      </c>
      <c r="B197" s="28" t="s">
        <v>204</v>
      </c>
      <c r="C197" s="29">
        <v>165</v>
      </c>
      <c r="D197" s="30" t="s">
        <v>77</v>
      </c>
      <c r="E197" s="47"/>
      <c r="F197" s="52"/>
      <c r="G197" s="31">
        <f>G198</f>
        <v>0</v>
      </c>
    </row>
    <row r="198" spans="1:7" ht="12.75">
      <c r="A198" s="38" t="s">
        <v>206</v>
      </c>
      <c r="B198" s="28" t="s">
        <v>204</v>
      </c>
      <c r="C198" s="29">
        <v>165</v>
      </c>
      <c r="D198" s="30" t="s">
        <v>77</v>
      </c>
      <c r="E198" s="52" t="s">
        <v>77</v>
      </c>
      <c r="F198" s="52"/>
      <c r="G198" s="31">
        <f>G199+G200</f>
        <v>0</v>
      </c>
    </row>
    <row r="199" spans="1:7" ht="12.75">
      <c r="A199" s="40" t="s">
        <v>98</v>
      </c>
      <c r="B199" s="28" t="s">
        <v>207</v>
      </c>
      <c r="C199" s="29">
        <v>165</v>
      </c>
      <c r="D199" s="30" t="s">
        <v>77</v>
      </c>
      <c r="E199" s="52" t="s">
        <v>77</v>
      </c>
      <c r="F199" s="29">
        <v>523</v>
      </c>
      <c r="G199" s="31"/>
    </row>
    <row r="200" spans="1:7" ht="12.75">
      <c r="A200" s="40" t="s">
        <v>98</v>
      </c>
      <c r="B200" s="28" t="s">
        <v>208</v>
      </c>
      <c r="C200" s="29">
        <v>165</v>
      </c>
      <c r="D200" s="30" t="s">
        <v>77</v>
      </c>
      <c r="E200" s="52" t="s">
        <v>77</v>
      </c>
      <c r="F200" s="29">
        <v>223</v>
      </c>
      <c r="G200" s="31"/>
    </row>
    <row r="201" spans="1:7" ht="42.75" customHeight="1">
      <c r="A201" s="85" t="s">
        <v>216</v>
      </c>
      <c r="B201" s="62" t="s">
        <v>209</v>
      </c>
      <c r="C201" s="47"/>
      <c r="D201" s="50"/>
      <c r="E201" s="47"/>
      <c r="F201" s="52"/>
      <c r="G201" s="26">
        <f>G202</f>
        <v>17891.9</v>
      </c>
    </row>
    <row r="202" spans="1:7" ht="38.25">
      <c r="A202" s="65" t="s">
        <v>205</v>
      </c>
      <c r="B202" s="28" t="s">
        <v>209</v>
      </c>
      <c r="C202" s="29">
        <v>165</v>
      </c>
      <c r="D202" s="50"/>
      <c r="E202" s="47"/>
      <c r="F202" s="52"/>
      <c r="G202" s="31">
        <f>G203</f>
        <v>17891.9</v>
      </c>
    </row>
    <row r="203" spans="1:7" ht="12.75">
      <c r="A203" s="38" t="s">
        <v>145</v>
      </c>
      <c r="B203" s="28" t="s">
        <v>209</v>
      </c>
      <c r="C203" s="29">
        <v>165</v>
      </c>
      <c r="D203" s="30" t="s">
        <v>77</v>
      </c>
      <c r="E203" s="47"/>
      <c r="F203" s="52"/>
      <c r="G203" s="31">
        <f>G204</f>
        <v>17891.9</v>
      </c>
    </row>
    <row r="204" spans="1:7" ht="12.75">
      <c r="A204" s="38" t="s">
        <v>210</v>
      </c>
      <c r="B204" s="28" t="s">
        <v>209</v>
      </c>
      <c r="C204" s="29">
        <v>165</v>
      </c>
      <c r="D204" s="30" t="s">
        <v>77</v>
      </c>
      <c r="E204" s="52" t="s">
        <v>23</v>
      </c>
      <c r="F204" s="52"/>
      <c r="G204" s="31">
        <f>SUM(G205:G210)</f>
        <v>17891.9</v>
      </c>
    </row>
    <row r="205" spans="1:7" ht="25.5">
      <c r="A205" s="40" t="s">
        <v>211</v>
      </c>
      <c r="B205" s="28" t="s">
        <v>212</v>
      </c>
      <c r="C205" s="29">
        <v>165</v>
      </c>
      <c r="D205" s="30" t="s">
        <v>77</v>
      </c>
      <c r="E205" s="52" t="s">
        <v>23</v>
      </c>
      <c r="F205" s="29">
        <v>414</v>
      </c>
      <c r="G205" s="31">
        <v>0</v>
      </c>
    </row>
    <row r="206" spans="1:7" ht="25.5">
      <c r="A206" s="40" t="s">
        <v>211</v>
      </c>
      <c r="B206" s="28" t="s">
        <v>213</v>
      </c>
      <c r="C206" s="29">
        <v>165</v>
      </c>
      <c r="D206" s="30" t="s">
        <v>77</v>
      </c>
      <c r="E206" s="52" t="s">
        <v>23</v>
      </c>
      <c r="F206" s="29">
        <v>414</v>
      </c>
      <c r="G206" s="31">
        <v>0</v>
      </c>
    </row>
    <row r="207" spans="1:7" ht="25.5">
      <c r="A207" s="40" t="s">
        <v>211</v>
      </c>
      <c r="B207" s="28" t="s">
        <v>214</v>
      </c>
      <c r="C207" s="29">
        <v>165</v>
      </c>
      <c r="D207" s="30" t="s">
        <v>77</v>
      </c>
      <c r="E207" s="52" t="s">
        <v>23</v>
      </c>
      <c r="F207" s="29">
        <v>414</v>
      </c>
      <c r="G207" s="31">
        <v>0</v>
      </c>
    </row>
    <row r="208" spans="1:7" ht="12.75">
      <c r="A208" s="40" t="s">
        <v>98</v>
      </c>
      <c r="B208" s="28" t="s">
        <v>212</v>
      </c>
      <c r="C208" s="29">
        <v>165</v>
      </c>
      <c r="D208" s="30" t="s">
        <v>77</v>
      </c>
      <c r="E208" s="52" t="s">
        <v>23</v>
      </c>
      <c r="F208" s="29">
        <v>522</v>
      </c>
      <c r="G208" s="31">
        <v>17528.1</v>
      </c>
    </row>
    <row r="209" spans="1:7" ht="12.75">
      <c r="A209" s="40" t="s">
        <v>98</v>
      </c>
      <c r="B209" s="28" t="s">
        <v>213</v>
      </c>
      <c r="C209" s="29">
        <v>165</v>
      </c>
      <c r="D209" s="30" t="s">
        <v>77</v>
      </c>
      <c r="E209" s="52" t="s">
        <v>23</v>
      </c>
      <c r="F209" s="29">
        <v>522</v>
      </c>
      <c r="G209" s="31">
        <v>345.9</v>
      </c>
    </row>
    <row r="210" spans="1:7" ht="12.75">
      <c r="A210" s="40" t="s">
        <v>98</v>
      </c>
      <c r="B210" s="28" t="s">
        <v>214</v>
      </c>
      <c r="C210" s="29">
        <v>165</v>
      </c>
      <c r="D210" s="30" t="s">
        <v>77</v>
      </c>
      <c r="E210" s="52" t="s">
        <v>23</v>
      </c>
      <c r="F210" s="29">
        <v>522</v>
      </c>
      <c r="G210" s="31">
        <v>17.9</v>
      </c>
    </row>
    <row r="211" spans="1:7" ht="12.75">
      <c r="A211" s="56" t="s">
        <v>0</v>
      </c>
      <c r="B211" s="57"/>
      <c r="C211" s="58"/>
      <c r="D211" s="59"/>
      <c r="E211" s="59"/>
      <c r="F211" s="59"/>
      <c r="G211" s="60">
        <f>G14+G73+G89+G102+G124+G130+G135+G140+G146+G151+G173+G178+G183+G188+G195+G201</f>
        <v>787870.8999999999</v>
      </c>
    </row>
    <row r="212" ht="12.75">
      <c r="G212" s="100"/>
    </row>
  </sheetData>
  <sheetProtection/>
  <mergeCells count="16">
    <mergeCell ref="A13:B13"/>
    <mergeCell ref="C2:G2"/>
    <mergeCell ref="C1:G1"/>
    <mergeCell ref="A9:G9"/>
    <mergeCell ref="C4:G4"/>
    <mergeCell ref="C3:G3"/>
    <mergeCell ref="A7:G7"/>
    <mergeCell ref="A8:G8"/>
    <mergeCell ref="B11:B12"/>
    <mergeCell ref="C11:C12"/>
    <mergeCell ref="G11:G12"/>
    <mergeCell ref="A10:G10"/>
    <mergeCell ref="A11:A12"/>
    <mergeCell ref="D11:D12"/>
    <mergeCell ref="E11:E12"/>
    <mergeCell ref="F11:F12"/>
  </mergeCells>
  <printOptions/>
  <pageMargins left="1.1811023622047245" right="0.3937007874015748" top="0.7874015748031497" bottom="0.7874015748031497" header="0.31496062992125984" footer="0.35433070866141736"/>
  <pageSetup fitToHeight="2"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Оргтехника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Чапыгина Анна Григорьевна</cp:lastModifiedBy>
  <cp:lastPrinted>2020-10-23T11:34:52Z</cp:lastPrinted>
  <dcterms:created xsi:type="dcterms:W3CDTF">2008-10-30T16:06:49Z</dcterms:created>
  <dcterms:modified xsi:type="dcterms:W3CDTF">2020-10-26T09:31:30Z</dcterms:modified>
  <cp:category/>
  <cp:version/>
  <cp:contentType/>
  <cp:contentStatus/>
</cp:coreProperties>
</file>